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JUDUL" sheetId="1" r:id="rId1"/>
    <sheet name="LAP.REKAP KAS" sheetId="2" r:id="rId2"/>
    <sheet name="REKAP PENERIMAAN" sheetId="3" r:id="rId3"/>
    <sheet name="REKAP PENGELUARAN" sheetId="4" r:id="rId4"/>
    <sheet name="JURNAL PEMASUKAN-mutasi bank" sheetId="5" r:id="rId5"/>
    <sheet name="JURNAL PENGELUARAN" sheetId="6" r:id="rId6"/>
    <sheet name="GIRO" sheetId="7" r:id="rId7"/>
    <sheet name="Sheet1" sheetId="8" r:id="rId8"/>
    <sheet name="Donatur" sheetId="9" r:id="rId9"/>
  </sheets>
  <definedNames/>
  <calcPr fullCalcOnLoad="1"/>
</workbook>
</file>

<file path=xl/sharedStrings.xml><?xml version="1.0" encoding="utf-8"?>
<sst xmlns="http://schemas.openxmlformats.org/spreadsheetml/2006/main" count="517" uniqueCount="279">
  <si>
    <t>No</t>
  </si>
  <si>
    <t>KODE REK.</t>
  </si>
  <si>
    <t>TANGGAL</t>
  </si>
  <si>
    <t>KETERANGAN</t>
  </si>
  <si>
    <t>PEMBANGUNAN MAHAD TAHFIDZUL QUR'AN</t>
  </si>
  <si>
    <t>Ummahatul Mu'minin</t>
  </si>
  <si>
    <t>Bendahara</t>
  </si>
  <si>
    <t>Debet</t>
  </si>
  <si>
    <t>Kredit</t>
  </si>
  <si>
    <t>Saldo</t>
  </si>
  <si>
    <t>URAIAN PENGELUARAN</t>
  </si>
  <si>
    <t>LAPORAN PENGELUARAN</t>
  </si>
  <si>
    <t>A. SALDO KAS AWAL</t>
  </si>
  <si>
    <t xml:space="preserve">   Saldo Awal Dana Operasional</t>
  </si>
  <si>
    <t>Beaya Overhead kepersonaliaan</t>
  </si>
  <si>
    <t>Beaya Rapat</t>
  </si>
  <si>
    <t>Beaya Kebijakan Lembaga</t>
  </si>
  <si>
    <t>Beaya Listrik &amp; Air</t>
  </si>
  <si>
    <t>Beaya Pemeliharaan Kendaraan</t>
  </si>
  <si>
    <t>Beaya Administrasi Umum</t>
  </si>
  <si>
    <t>Mengetahui :</t>
  </si>
  <si>
    <t>LAPORAN REKAPITULASI KAS</t>
  </si>
  <si>
    <t>Ahmad Fery Nasution</t>
  </si>
  <si>
    <t>Ketua</t>
  </si>
  <si>
    <t>Alfi Nugraha</t>
  </si>
  <si>
    <t>Saldo Kas Awal</t>
  </si>
  <si>
    <t>Saldo Bank Awal</t>
  </si>
  <si>
    <t>Penerimaan Lain - lain</t>
  </si>
  <si>
    <t>Penghasilan nisbah Bank</t>
  </si>
  <si>
    <t>Material Bangunan</t>
  </si>
  <si>
    <t>Beaya Gaji Karyawan</t>
  </si>
  <si>
    <t>Beaya Transportasi</t>
  </si>
  <si>
    <t>Beaya Makan &amp; Transport Karyawan</t>
  </si>
  <si>
    <t>Beaya Telepon, Telegram, Ongkos Kirim</t>
  </si>
  <si>
    <t>Beaya Pemeliharaan Gedung &amp; Peralatan</t>
  </si>
  <si>
    <t>Beaya Administrasi Kesekretariatan</t>
  </si>
  <si>
    <t>D. SALDO KAS AKHIR</t>
  </si>
  <si>
    <t>Saldo Kas Akhir</t>
  </si>
  <si>
    <t>Saldo Bank Akhir</t>
  </si>
  <si>
    <t>B. PENERIMAAN DANA OPERASIONAL</t>
  </si>
  <si>
    <t>C. PENGELUARAN DANA OPERASIONAL</t>
  </si>
  <si>
    <t xml:space="preserve">   Saldo Akhir Dana Operasional</t>
  </si>
  <si>
    <t>Penyusun :</t>
  </si>
  <si>
    <t>Pinjaman Relasi</t>
  </si>
  <si>
    <t xml:space="preserve">REALISASI </t>
  </si>
  <si>
    <t>BULAN LAPORAN</t>
  </si>
  <si>
    <t>Pemasukan Donatur</t>
  </si>
  <si>
    <t xml:space="preserve">     4150 -         Penghasilan Nisbah bank</t>
  </si>
  <si>
    <t xml:space="preserve">                          Dikurangi Pajak / Biaya Adm.Bank</t>
  </si>
  <si>
    <t>B. 4130 - PENERIMAAN LAIN-LAIN</t>
  </si>
  <si>
    <t>C. 4150 - PENGHASILAN NISBAH BANK</t>
  </si>
  <si>
    <t>A. 4101 - PEMASUKAN DONATUR</t>
  </si>
  <si>
    <t>D. 2210 - PINJAMAN RELASI</t>
  </si>
  <si>
    <t>SUB JUMLAH NISBAH BANK</t>
  </si>
  <si>
    <t>TOTAL PENERIMAAN DANA OPERASIONAL</t>
  </si>
  <si>
    <t>B. 5112 - MATERIAL BANGUNAN</t>
  </si>
  <si>
    <t>C. 5116 - BEAYA TRANSPORTASI</t>
  </si>
  <si>
    <t>D. 5121 - BEAYA GAJI KARYAWAN</t>
  </si>
  <si>
    <t>E. 5122 - BEAYA OVERHEAD KEPERSONALIAAN</t>
  </si>
  <si>
    <t>F. 5123 - BEAYA RAPAT</t>
  </si>
  <si>
    <t xml:space="preserve"> - Uang Makan Karyawan</t>
  </si>
  <si>
    <t>H. 5127 - BEAYA KEBIJAKAN LEMBAGA</t>
  </si>
  <si>
    <t>G. 5125 - BEAYA MAKAN &amp; TRANSPORT KARYAWAN</t>
  </si>
  <si>
    <t>J. 5132 - BEAYA LISTRIK &amp; AIR</t>
  </si>
  <si>
    <t>K. 5133 - BEAYA TELEPON, TELEGRAM, ONGKOS KIRIM</t>
  </si>
  <si>
    <t>M.5135 - BEAYA PEMELIHARAAN GEDUNG &amp; ALAT</t>
  </si>
  <si>
    <t>N. 5136 - BEAYA PEMELIHARAAN KENDARAAN</t>
  </si>
  <si>
    <t>O. 5137 - BEAYA ADMINISTRASI UMUM</t>
  </si>
  <si>
    <t>P. 5151 - BEAYA ADMINISTRASI KESEKRETARIATAN</t>
  </si>
  <si>
    <t>SUB JUMLAH BEAYA MAKAN &amp; TRANSPORT</t>
  </si>
  <si>
    <t>LAPORAN KEUANGAN</t>
  </si>
  <si>
    <t>Pemasukan Kas Operasional</t>
  </si>
  <si>
    <t>Gaji Pak Usep</t>
  </si>
  <si>
    <t>Bensin</t>
  </si>
  <si>
    <t>Listrik</t>
  </si>
  <si>
    <t>PEMBANGUNAN MAHAD TAHFIDZUL QUR'AN Ummahatul Mu'minin</t>
  </si>
  <si>
    <t>LAPORAN REKAP PENGELUARAN KAS OPERASIONAL</t>
  </si>
  <si>
    <t>A. 5111 - GAJI TUKANG BANGUNAN</t>
  </si>
  <si>
    <t>.- Uang Transport Karyawan</t>
  </si>
  <si>
    <t>I. 5131 - BEAYA SEWA PERALATAN</t>
  </si>
  <si>
    <t>L. 5134 - BEAYA SUPPLIES KANTOR/PROYEK</t>
  </si>
  <si>
    <t>Q. 5161 - BEAYA ADMINISTRASI KEUANGAN/BANK</t>
  </si>
  <si>
    <t>Uang Riba</t>
  </si>
  <si>
    <t>UANG RIBA</t>
  </si>
  <si>
    <t>ADMINISTRASI BANK</t>
  </si>
  <si>
    <t>TOTAL</t>
  </si>
  <si>
    <t>Total 2</t>
  </si>
  <si>
    <t>Total 3</t>
  </si>
  <si>
    <t>LAPORAN REKAP PEMASUKAN KAS OPERASIONAL</t>
  </si>
  <si>
    <t xml:space="preserve">     4130 - UANG RIBA</t>
  </si>
  <si>
    <t>SUB JUMLAH PENERIMAAN LAIN-LAIN</t>
  </si>
  <si>
    <t>Gaji Tukang Bangunan</t>
  </si>
  <si>
    <t>Biaya Sewa Peralatan</t>
  </si>
  <si>
    <t>Beaya Supplies Kantor/Proyek</t>
  </si>
  <si>
    <t>Beaya Administrasi Keuangan/Bank</t>
  </si>
  <si>
    <t>Mutasi Rekening</t>
  </si>
  <si>
    <t>Rekening:</t>
  </si>
  <si>
    <t>Cabang:</t>
  </si>
  <si>
    <t>Periode:</t>
  </si>
  <si>
    <t>Total Debet (dlm Periode):</t>
  </si>
  <si>
    <t>Total Kredit (dlm Periode):</t>
  </si>
  <si>
    <t>Waktu Transaksi</t>
  </si>
  <si>
    <t>Tanggal Valuta</t>
  </si>
  <si>
    <t>No. Referensi</t>
  </si>
  <si>
    <t>Deskripsi</t>
  </si>
  <si>
    <t>Kode</t>
  </si>
  <si>
    <t>Trf PRIMA to BSM - Prima</t>
  </si>
  <si>
    <t>BSM ATM Transfer To 7075336138</t>
  </si>
  <si>
    <t>ATMB Transfer To BSM 7075336138</t>
  </si>
  <si>
    <t>Kas operasional pembangunan</t>
  </si>
  <si>
    <t>Trf BSM to BSM - Mandiri</t>
  </si>
  <si>
    <t>Biaya Administrasi</t>
  </si>
  <si>
    <t>Biaya Materai</t>
  </si>
  <si>
    <t>Bagi Hasil atau Bonus</t>
  </si>
  <si>
    <t>GIRO</t>
  </si>
  <si>
    <t xml:space="preserve">Total </t>
  </si>
  <si>
    <t>N0.BG</t>
  </si>
  <si>
    <t>PONDOK PESANTREN TAHFIDZUL QUR'AN</t>
  </si>
  <si>
    <t>UMMAHATUL MU'MININ</t>
  </si>
  <si>
    <t>Jalan Perum Dasana Indah Blok RA3 No. 30 Bonang Kelapa Dua Tangerang Banten</t>
  </si>
  <si>
    <t>Telp : 081291651015, 081310327266</t>
  </si>
  <si>
    <t>SALDO</t>
  </si>
  <si>
    <t>TOTAL 1</t>
  </si>
  <si>
    <t>Adm BSM NET Feb'15</t>
  </si>
  <si>
    <t>SALAH SETOR REKENING</t>
  </si>
  <si>
    <t>,0000</t>
  </si>
  <si>
    <t>Total 4</t>
  </si>
  <si>
    <t>Setoran Tunai</t>
  </si>
  <si>
    <t>Copy Right © 2015 - PT Bank Syariah Mandiri</t>
  </si>
  <si>
    <t>R. 0000 - UANG RIBA &amp; Dll</t>
  </si>
  <si>
    <t>Nomor Pemakaian GIRO   : -</t>
  </si>
  <si>
    <t>E-mail : ummahatulmuminin01@gmail.com</t>
  </si>
  <si>
    <t>PERIODE : APRIL 2015</t>
  </si>
  <si>
    <t>PERIODE APRIL 2015</t>
  </si>
  <si>
    <t>Tangerang, 10 Mei 2015</t>
  </si>
  <si>
    <r>
      <t>IDR 7075336138 - YAYASAN HIMMATUN QUR'AN (1007)</t>
    </r>
    <r>
      <rPr>
        <sz val="12"/>
        <color indexed="8"/>
        <rFont val="Times New Roman"/>
        <family val="1"/>
      </rPr>
      <t xml:space="preserve"> </t>
    </r>
  </si>
  <si>
    <r>
      <t>ID0010230</t>
    </r>
    <r>
      <rPr>
        <sz val="12"/>
        <color indexed="8"/>
        <rFont val="Times New Roman"/>
        <family val="1"/>
      </rPr>
      <t xml:space="preserve"> </t>
    </r>
  </si>
  <si>
    <r>
      <t>01-04-2015 s/d 31-04-2015</t>
    </r>
    <r>
      <rPr>
        <sz val="12"/>
        <color indexed="8"/>
        <rFont val="Arial"/>
        <family val="2"/>
      </rPr>
      <t xml:space="preserve"> </t>
    </r>
  </si>
  <si>
    <t>Saldo Ril per 11-06-2015:</t>
  </si>
  <si>
    <t>FT15091LNJ5G\BNK</t>
  </si>
  <si>
    <t>FT15091BM8N7\BNK</t>
  </si>
  <si>
    <t>FT15091VG03R\A95</t>
  </si>
  <si>
    <t>pembangunan pondok pesantren</t>
  </si>
  <si>
    <t>FT15091R7CKN\BNK</t>
  </si>
  <si>
    <t>FT15091DHNN6\C67</t>
  </si>
  <si>
    <t>FT15091L8TNK</t>
  </si>
  <si>
    <t>Kas ops pembangunan</t>
  </si>
  <si>
    <t>FT15091K5813\BNK</t>
  </si>
  <si>
    <t>FT15092XTB55\BNK</t>
  </si>
  <si>
    <t>FT150928Y6XM\BNK</t>
  </si>
  <si>
    <t>FT15092YZXS6</t>
  </si>
  <si>
    <t>FT1509295NMT\BNK</t>
  </si>
  <si>
    <t>FT15096DRDKY\BNK</t>
  </si>
  <si>
    <t>FT1509661S6X\BNK</t>
  </si>
  <si>
    <t>FT150961TQXZ\G66</t>
  </si>
  <si>
    <t>Infaq untuk Ummahatulmuminin</t>
  </si>
  <si>
    <t>FT15096T4RL5\BNK</t>
  </si>
  <si>
    <t>FT15096P5WLK</t>
  </si>
  <si>
    <t>FT15096QJKKV\BNK</t>
  </si>
  <si>
    <t>FT150961HY20\BNK</t>
  </si>
  <si>
    <t>FT15096VP5CX\BNK</t>
  </si>
  <si>
    <t>FT15096JRY74\BNK</t>
  </si>
  <si>
    <t>FT15096G1LGP\BNK</t>
  </si>
  <si>
    <t>FT150971HQQV\BNK</t>
  </si>
  <si>
    <t>FT15097CT43Q</t>
  </si>
  <si>
    <t>Biaya adm. BSMNET Mar-15</t>
  </si>
  <si>
    <t>FT15098P68NT\C91</t>
  </si>
  <si>
    <t>FT15098M2BZ2</t>
  </si>
  <si>
    <t>FT15098Q5Y8K\G63</t>
  </si>
  <si>
    <t>TT1509999YW8\G63</t>
  </si>
  <si>
    <t>TT15100NX09M\B36</t>
  </si>
  <si>
    <t>SUMBANGAN HAMBA ALLAH</t>
  </si>
  <si>
    <t>FT151009B5NL\BNK</t>
  </si>
  <si>
    <t>13-04-2015 08:46</t>
  </si>
  <si>
    <t>13-04-2015</t>
  </si>
  <si>
    <t>TT151035K23W\C67</t>
  </si>
  <si>
    <t>DANA RIBA</t>
  </si>
  <si>
    <t>14-04-2015 10:48</t>
  </si>
  <si>
    <t>14-04-2015</t>
  </si>
  <si>
    <t>TT15104L817R\B36</t>
  </si>
  <si>
    <t>15-04-2015 14:38</t>
  </si>
  <si>
    <t>15-04-2015</t>
  </si>
  <si>
    <t>TT15105Y710Y\B36</t>
  </si>
  <si>
    <t>INFAQ PENJUALAN EMAS</t>
  </si>
  <si>
    <t>16-04-2015 21:05</t>
  </si>
  <si>
    <t>16-04-2015</t>
  </si>
  <si>
    <t>FT151065R3BP</t>
  </si>
  <si>
    <t>Dana RIBA</t>
  </si>
  <si>
    <t>20-04-2015 10:35</t>
  </si>
  <si>
    <t>20-04-2015</t>
  </si>
  <si>
    <t>FT151109ZLD4\BNK</t>
  </si>
  <si>
    <t>21-04-2015 07:37</t>
  </si>
  <si>
    <t>21-04-2015</t>
  </si>
  <si>
    <t>FT15111Z4VTB</t>
  </si>
  <si>
    <t>22-04-2015 11:34</t>
  </si>
  <si>
    <t>22-04-2015</t>
  </si>
  <si>
    <t>FT15112FJ98B\BNK</t>
  </si>
  <si>
    <t>0141024-YANSA ZULKARNAIN S-</t>
  </si>
  <si>
    <t>22-04-2015 14:45</t>
  </si>
  <si>
    <t>TT15112JT6W1\B36</t>
  </si>
  <si>
    <t>INFAQ DR UFUN</t>
  </si>
  <si>
    <t>22-04-2015 14:46</t>
  </si>
  <si>
    <t>TT15112P837D\B36</t>
  </si>
  <si>
    <t>INFAQ MUHSININ</t>
  </si>
  <si>
    <t>23-04-2015 08:09</t>
  </si>
  <si>
    <t>23-04-2015</t>
  </si>
  <si>
    <t>FT15113GZP03\BNK</t>
  </si>
  <si>
    <t>24-04-2015 09:49</t>
  </si>
  <si>
    <t>24-04-2015</t>
  </si>
  <si>
    <t>TT15114L3S53\B36</t>
  </si>
  <si>
    <t>24-04-2015 11:19</t>
  </si>
  <si>
    <t>FT15114BL6FX\BNK</t>
  </si>
  <si>
    <t>0142447-YETTI LAILAH-Donasi Pembang</t>
  </si>
  <si>
    <t>25-04-2015 07:01</t>
  </si>
  <si>
    <t>27-04-2015</t>
  </si>
  <si>
    <t>FT151178XRWT\BNK</t>
  </si>
  <si>
    <t>25-04-2015 07:33</t>
  </si>
  <si>
    <t>FT151172RG42\BNK</t>
  </si>
  <si>
    <t>25-04-2015 11:39</t>
  </si>
  <si>
    <t>FT15117LSN0X\BNK</t>
  </si>
  <si>
    <t>27-04-2015 15:48</t>
  </si>
  <si>
    <t>FT15117QP9ZG\BNK</t>
  </si>
  <si>
    <t>27-04-2015 17:33</t>
  </si>
  <si>
    <t>FT15117TG4SR\BNK</t>
  </si>
  <si>
    <t>0020307-DESI SUSILOWATI-KLIRING KE</t>
  </si>
  <si>
    <t>28-04-2015 14:35</t>
  </si>
  <si>
    <t>28-04-2015</t>
  </si>
  <si>
    <t>FT15118DBFSM</t>
  </si>
  <si>
    <t>28-04-2015 16:41</t>
  </si>
  <si>
    <t>FT15118Z0L2B\BNK</t>
  </si>
  <si>
    <t>28-04-2015 18:57</t>
  </si>
  <si>
    <t>FT15118GLSJG\BNK</t>
  </si>
  <si>
    <t>29-04-2015 10:18</t>
  </si>
  <si>
    <t>29-04-2015</t>
  </si>
  <si>
    <t>FT15119MW671\BNK</t>
  </si>
  <si>
    <t>29-04-2015 17:13</t>
  </si>
  <si>
    <t>FT15119KGDYT\BNK</t>
  </si>
  <si>
    <t>29-04-2015 17:29</t>
  </si>
  <si>
    <t>FT1511904LNT\E28</t>
  </si>
  <si>
    <t>30-04-2015 12:47</t>
  </si>
  <si>
    <t>30-04-2015</t>
  </si>
  <si>
    <t>FT15120XFBYD\BNK</t>
  </si>
  <si>
    <t>30-04-2015 13:40</t>
  </si>
  <si>
    <t>FT151205QK0F\BNK</t>
  </si>
  <si>
    <t>FT151200KWN4\BNK</t>
  </si>
  <si>
    <t>7075336138.73.20150430</t>
  </si>
  <si>
    <t>7075336138.MAT.FEE.CAW.20150430</t>
  </si>
  <si>
    <t>&gt;&gt; versi cetak &lt;&lt;</t>
  </si>
  <si>
    <t>pemasukan</t>
  </si>
  <si>
    <t>SALDO Akhir Maret'15</t>
  </si>
  <si>
    <t>Pulsa Usep</t>
  </si>
  <si>
    <t>Beton Holcim 60 m3</t>
  </si>
  <si>
    <t>Beton Holcim 1 m3</t>
  </si>
  <si>
    <t>Sewa Vibrator</t>
  </si>
  <si>
    <t>Sewa Pompa Beton</t>
  </si>
  <si>
    <t>Pengaturan Lalu lintas dll</t>
  </si>
  <si>
    <t>(2 Apr 15)</t>
  </si>
  <si>
    <t>Gaji Tukang 12</t>
  </si>
  <si>
    <t>( 3 Apr 15)</t>
  </si>
  <si>
    <t>Material Bangunan 26/3</t>
  </si>
  <si>
    <t>Material Bangunan 27/3</t>
  </si>
  <si>
    <t>Material Bangunan 28/3</t>
  </si>
  <si>
    <t>Material Bangunan 29/3</t>
  </si>
  <si>
    <t>Material Bangunan 2/4</t>
  </si>
  <si>
    <t>Honor Tukang buat bedeng u/ material 3 hr</t>
  </si>
  <si>
    <t>Gaji Tukang 13</t>
  </si>
  <si>
    <t>(19 Apr 15)</t>
  </si>
  <si>
    <t>Bensin motor</t>
  </si>
  <si>
    <t>Kuras sumur</t>
  </si>
  <si>
    <t>Gagang Pacul</t>
  </si>
  <si>
    <t>Tanah Merah</t>
  </si>
  <si>
    <t>Ban Gerobak</t>
  </si>
  <si>
    <t>1 Mei 2015</t>
  </si>
  <si>
    <t>TOTAL PENGELUARAN 1+2+3+4</t>
  </si>
  <si>
    <t>DAFTAR PEMASUKAN DONATUR</t>
  </si>
  <si>
    <r>
      <t>IDR 7075336138 - YAYASAN HIMMATUN QUR'AN (1007)</t>
    </r>
    <r>
      <rPr>
        <sz val="10"/>
        <color indexed="8"/>
        <rFont val="Times New Roman"/>
        <family val="1"/>
      </rPr>
      <t xml:space="preserve"> </t>
    </r>
  </si>
  <si>
    <r>
      <t>ID0010230</t>
    </r>
    <r>
      <rPr>
        <sz val="11"/>
        <color indexed="8"/>
        <rFont val="Times New Roman"/>
        <family val="1"/>
      </rPr>
      <t xml:space="preserve"> </t>
    </r>
  </si>
  <si>
    <r>
      <t>01-04-2015 s/d 31-04-2015</t>
    </r>
    <r>
      <rPr>
        <sz val="11"/>
        <color indexed="8"/>
        <rFont val="Arial"/>
        <family val="2"/>
      </rPr>
      <t xml:space="preserve"> </t>
    </r>
  </si>
  <si>
    <t>www.ummahatulmukminin.com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</si>
</sst>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[$Rp-421]* #,##0_);_([$Rp-421]* \(#,##0\);_([$Rp-421]* &quot;-&quot;_);_(@_)"/>
    <numFmt numFmtId="166" formatCode="dd/mm/yyyy;@"/>
    <numFmt numFmtId="167" formatCode="&quot;Rp&quot;#,##0"/>
    <numFmt numFmtId="168" formatCode="&quot;Rp&quot;#,##0_);[Red]\(&quot;Rp&quot;#,##0\)"/>
    <numFmt numFmtId="169" formatCode="&quot;Rp&quot;#,##0.00_);[Red]\(&quot;Rp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\,\ yyyy"/>
    <numFmt numFmtId="175" formatCode="m/d/yy;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u val="singleAccounting"/>
      <sz val="11"/>
      <color indexed="8"/>
      <name val="Arial Narrow"/>
      <family val="2"/>
    </font>
    <font>
      <b/>
      <sz val="11"/>
      <color indexed="8"/>
      <name val="Arial Narrow"/>
      <family val="2"/>
    </font>
    <font>
      <i/>
      <sz val="18"/>
      <color indexed="8"/>
      <name val="Monotype Corsiva"/>
      <family val="4"/>
    </font>
    <font>
      <b/>
      <sz val="12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17"/>
      <name val="Arial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36"/>
      <color indexed="8"/>
      <name val="Arial Black"/>
      <family val="2"/>
    </font>
    <font>
      <sz val="24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u val="singleAccounting"/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8"/>
      <color theme="1"/>
      <name val="Monotype Corsiva"/>
      <family val="4"/>
    </font>
    <font>
      <b/>
      <sz val="12"/>
      <color theme="1"/>
      <name val="Arial Narrow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8000"/>
      <name val="Arial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008000"/>
      <name val="Arial"/>
      <family val="2"/>
    </font>
    <font>
      <sz val="36"/>
      <color theme="1"/>
      <name val="Arial Black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563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/>
    </xf>
    <xf numFmtId="164" fontId="63" fillId="0" borderId="0" xfId="0" applyNumberFormat="1" applyFont="1" applyBorder="1" applyAlignment="1">
      <alignment/>
    </xf>
    <xf numFmtId="164" fontId="64" fillId="0" borderId="0" xfId="0" applyNumberFormat="1" applyFont="1" applyBorder="1" applyAlignment="1">
      <alignment/>
    </xf>
    <xf numFmtId="164" fontId="65" fillId="0" borderId="0" xfId="0" applyNumberFormat="1" applyFont="1" applyBorder="1" applyAlignment="1">
      <alignment/>
    </xf>
    <xf numFmtId="164" fontId="64" fillId="0" borderId="0" xfId="0" applyNumberFormat="1" applyFont="1" applyBorder="1" applyAlignment="1">
      <alignment horizontal="center"/>
    </xf>
    <xf numFmtId="165" fontId="63" fillId="0" borderId="0" xfId="0" applyNumberFormat="1" applyFont="1" applyBorder="1" applyAlignment="1">
      <alignment horizontal="center"/>
    </xf>
    <xf numFmtId="0" fontId="0" fillId="0" borderId="10" xfId="59" applyBorder="1">
      <alignment/>
      <protection/>
    </xf>
    <xf numFmtId="0" fontId="0" fillId="0" borderId="0" xfId="59" applyBorder="1">
      <alignment/>
      <protection/>
    </xf>
    <xf numFmtId="0" fontId="0" fillId="0" borderId="10" xfId="59" applyBorder="1" applyAlignment="1">
      <alignment horizontal="left"/>
      <protection/>
    </xf>
    <xf numFmtId="0" fontId="0" fillId="0" borderId="10" xfId="59" applyFont="1" applyBorder="1" applyAlignment="1">
      <alignment horizontal="left"/>
      <protection/>
    </xf>
    <xf numFmtId="0" fontId="0" fillId="0" borderId="10" xfId="59" applyFont="1" applyBorder="1">
      <alignment/>
      <protection/>
    </xf>
    <xf numFmtId="0" fontId="0" fillId="0" borderId="10" xfId="59" applyFont="1" applyBorder="1" applyAlignment="1">
      <alignment horizontal="center"/>
      <protection/>
    </xf>
    <xf numFmtId="0" fontId="0" fillId="0" borderId="0" xfId="59" applyFont="1" applyBorder="1" applyAlignment="1">
      <alignment horizontal="left"/>
      <protection/>
    </xf>
    <xf numFmtId="0" fontId="0" fillId="0" borderId="0" xfId="59" applyBorder="1" applyAlignment="1">
      <alignment horizontal="left"/>
      <protection/>
    </xf>
    <xf numFmtId="0" fontId="66" fillId="0" borderId="0" xfId="0" applyFont="1" applyAlignment="1">
      <alignment/>
    </xf>
    <xf numFmtId="0" fontId="0" fillId="0" borderId="0" xfId="59">
      <alignment/>
      <protection/>
    </xf>
    <xf numFmtId="0" fontId="0" fillId="0" borderId="0" xfId="59" applyNumberFormat="1" applyAlignment="1">
      <alignment horizontal="left"/>
      <protection/>
    </xf>
    <xf numFmtId="0" fontId="0" fillId="0" borderId="11" xfId="59" applyBorder="1">
      <alignment/>
      <protection/>
    </xf>
    <xf numFmtId="0" fontId="0" fillId="0" borderId="0" xfId="59" applyAlignment="1">
      <alignment/>
      <protection/>
    </xf>
    <xf numFmtId="0" fontId="60" fillId="0" borderId="0" xfId="59" applyFont="1" applyBorder="1">
      <alignment/>
      <protection/>
    </xf>
    <xf numFmtId="0" fontId="0" fillId="0" borderId="0" xfId="59" applyAlignment="1">
      <alignment horizontal="center"/>
      <protection/>
    </xf>
    <xf numFmtId="0" fontId="0" fillId="0" borderId="0" xfId="59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164" fontId="63" fillId="0" borderId="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59" applyFont="1" applyBorder="1">
      <alignment/>
      <protection/>
    </xf>
    <xf numFmtId="165" fontId="63" fillId="0" borderId="10" xfId="59" applyNumberFormat="1" applyFont="1" applyBorder="1">
      <alignment/>
      <protection/>
    </xf>
    <xf numFmtId="0" fontId="63" fillId="0" borderId="10" xfId="59" applyFont="1" applyFill="1" applyBorder="1">
      <alignment/>
      <protection/>
    </xf>
    <xf numFmtId="0" fontId="63" fillId="0" borderId="0" xfId="59" applyFont="1" applyBorder="1">
      <alignment/>
      <protection/>
    </xf>
    <xf numFmtId="0" fontId="65" fillId="0" borderId="0" xfId="59" applyFont="1" applyBorder="1">
      <alignment/>
      <protection/>
    </xf>
    <xf numFmtId="165" fontId="63" fillId="0" borderId="0" xfId="59" applyNumberFormat="1" applyFont="1" applyBorder="1">
      <alignment/>
      <protection/>
    </xf>
    <xf numFmtId="165" fontId="65" fillId="0" borderId="0" xfId="59" applyNumberFormat="1" applyFont="1" applyBorder="1">
      <alignment/>
      <protection/>
    </xf>
    <xf numFmtId="165" fontId="63" fillId="0" borderId="10" xfId="44" applyNumberFormat="1" applyFont="1" applyBorder="1" applyAlignment="1">
      <alignment/>
    </xf>
    <xf numFmtId="165" fontId="65" fillId="0" borderId="10" xfId="44" applyNumberFormat="1" applyFont="1" applyBorder="1" applyAlignment="1">
      <alignment/>
    </xf>
    <xf numFmtId="165" fontId="63" fillId="0" borderId="0" xfId="44" applyNumberFormat="1" applyFont="1" applyBorder="1" applyAlignment="1">
      <alignment/>
    </xf>
    <xf numFmtId="15" fontId="63" fillId="0" borderId="10" xfId="59" applyNumberFormat="1" applyFont="1" applyBorder="1" applyAlignment="1">
      <alignment horizontal="center"/>
      <protection/>
    </xf>
    <xf numFmtId="0" fontId="63" fillId="0" borderId="10" xfId="59" applyFont="1" applyBorder="1" applyAlignment="1">
      <alignment horizontal="center" vertical="center"/>
      <protection/>
    </xf>
    <xf numFmtId="0" fontId="63" fillId="0" borderId="0" xfId="59" applyFont="1" applyBorder="1" applyAlignment="1">
      <alignment horizontal="center" vertical="center"/>
      <protection/>
    </xf>
    <xf numFmtId="15" fontId="63" fillId="0" borderId="10" xfId="59" applyNumberFormat="1" applyFont="1" applyBorder="1" applyAlignment="1">
      <alignment horizontal="center" vertical="center"/>
      <protection/>
    </xf>
    <xf numFmtId="165" fontId="65" fillId="0" borderId="10" xfId="59" applyNumberFormat="1" applyFont="1" applyBorder="1">
      <alignment/>
      <protection/>
    </xf>
    <xf numFmtId="0" fontId="63" fillId="0" borderId="10" xfId="59" applyFont="1" applyBorder="1" applyAlignment="1">
      <alignment/>
      <protection/>
    </xf>
    <xf numFmtId="0" fontId="63" fillId="0" borderId="10" xfId="0" applyFont="1" applyBorder="1" applyAlignment="1">
      <alignment/>
    </xf>
    <xf numFmtId="0" fontId="63" fillId="0" borderId="10" xfId="59" applyFont="1" applyBorder="1" applyAlignment="1">
      <alignment horizontal="center"/>
      <protection/>
    </xf>
    <xf numFmtId="0" fontId="65" fillId="0" borderId="10" xfId="59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63" fillId="0" borderId="0" xfId="0" applyNumberFormat="1" applyFont="1" applyBorder="1" applyAlignment="1">
      <alignment horizontal="center"/>
    </xf>
    <xf numFmtId="41" fontId="63" fillId="0" borderId="13" xfId="0" applyNumberFormat="1" applyFont="1" applyBorder="1" applyAlignment="1">
      <alignment horizontal="center"/>
    </xf>
    <xf numFmtId="41" fontId="64" fillId="0" borderId="13" xfId="0" applyNumberFormat="1" applyFont="1" applyBorder="1" applyAlignment="1">
      <alignment/>
    </xf>
    <xf numFmtId="41" fontId="63" fillId="0" borderId="10" xfId="0" applyNumberFormat="1" applyFont="1" applyBorder="1" applyAlignment="1">
      <alignment vertical="center"/>
    </xf>
    <xf numFmtId="41" fontId="63" fillId="0" borderId="0" xfId="0" applyNumberFormat="1" applyFont="1" applyAlignment="1">
      <alignment/>
    </xf>
    <xf numFmtId="41" fontId="63" fillId="0" borderId="13" xfId="0" applyNumberFormat="1" applyFont="1" applyBorder="1" applyAlignment="1">
      <alignment/>
    </xf>
    <xf numFmtId="41" fontId="65" fillId="0" borderId="10" xfId="0" applyNumberFormat="1" applyFont="1" applyBorder="1" applyAlignment="1">
      <alignment vertical="center"/>
    </xf>
    <xf numFmtId="41" fontId="63" fillId="0" borderId="14" xfId="0" applyNumberFormat="1" applyFont="1" applyBorder="1" applyAlignment="1">
      <alignment/>
    </xf>
    <xf numFmtId="41" fontId="63" fillId="0" borderId="10" xfId="0" applyNumberFormat="1" applyFont="1" applyBorder="1" applyAlignment="1">
      <alignment/>
    </xf>
    <xf numFmtId="41" fontId="63" fillId="0" borderId="13" xfId="0" applyNumberFormat="1" applyFont="1" applyBorder="1" applyAlignment="1">
      <alignment vertical="center"/>
    </xf>
    <xf numFmtId="41" fontId="67" fillId="0" borderId="15" xfId="0" applyNumberFormat="1" applyFont="1" applyBorder="1" applyAlignment="1">
      <alignment horizontal="center"/>
    </xf>
    <xf numFmtId="41" fontId="67" fillId="0" borderId="16" xfId="0" applyNumberFormat="1" applyFont="1" applyBorder="1" applyAlignment="1">
      <alignment horizontal="center"/>
    </xf>
    <xf numFmtId="0" fontId="65" fillId="0" borderId="10" xfId="0" applyFont="1" applyBorder="1" applyAlignment="1">
      <alignment vertical="center"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5" fillId="0" borderId="17" xfId="0" applyFont="1" applyBorder="1" applyAlignment="1">
      <alignment/>
    </xf>
    <xf numFmtId="0" fontId="67" fillId="0" borderId="15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43" fontId="63" fillId="0" borderId="10" xfId="0" applyNumberFormat="1" applyFont="1" applyBorder="1" applyAlignment="1">
      <alignment vertical="center"/>
    </xf>
    <xf numFmtId="43" fontId="65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horizontal="left"/>
    </xf>
    <xf numFmtId="41" fontId="0" fillId="0" borderId="0" xfId="59" applyNumberFormat="1">
      <alignment/>
      <protection/>
    </xf>
    <xf numFmtId="43" fontId="0" fillId="0" borderId="0" xfId="59" applyNumberFormat="1" applyFont="1" applyBorder="1" applyAlignment="1">
      <alignment horizontal="left"/>
      <protection/>
    </xf>
    <xf numFmtId="43" fontId="0" fillId="0" borderId="0" xfId="59" applyNumberFormat="1">
      <alignment/>
      <protection/>
    </xf>
    <xf numFmtId="43" fontId="60" fillId="0" borderId="19" xfId="59" applyNumberFormat="1" applyFont="1" applyBorder="1">
      <alignment/>
      <protection/>
    </xf>
    <xf numFmtId="43" fontId="0" fillId="0" borderId="0" xfId="0" applyNumberFormat="1" applyAlignment="1">
      <alignment/>
    </xf>
    <xf numFmtId="43" fontId="0" fillId="0" borderId="0" xfId="59" applyNumberFormat="1" applyFill="1">
      <alignment/>
      <protection/>
    </xf>
    <xf numFmtId="43" fontId="60" fillId="0" borderId="20" xfId="59" applyNumberFormat="1" applyFont="1" applyBorder="1">
      <alignment/>
      <protection/>
    </xf>
    <xf numFmtId="43" fontId="60" fillId="0" borderId="0" xfId="59" applyNumberFormat="1" applyFont="1">
      <alignment/>
      <protection/>
    </xf>
    <xf numFmtId="43" fontId="60" fillId="0" borderId="12" xfId="59" applyNumberFormat="1" applyFont="1" applyBorder="1">
      <alignment/>
      <protection/>
    </xf>
    <xf numFmtId="43" fontId="0" fillId="0" borderId="20" xfId="59" applyNumberFormat="1" applyBorder="1">
      <alignment/>
      <protection/>
    </xf>
    <xf numFmtId="43" fontId="60" fillId="0" borderId="21" xfId="59" applyNumberFormat="1" applyFont="1" applyBorder="1">
      <alignment/>
      <protection/>
    </xf>
    <xf numFmtId="0" fontId="0" fillId="0" borderId="0" xfId="59" applyBorder="1" applyAlignment="1">
      <alignment horizontal="left"/>
      <protection/>
    </xf>
    <xf numFmtId="0" fontId="60" fillId="0" borderId="0" xfId="59" applyFont="1">
      <alignment/>
      <protection/>
    </xf>
    <xf numFmtId="0" fontId="60" fillId="0" borderId="0" xfId="59" applyFont="1" applyAlignment="1">
      <alignment/>
      <protection/>
    </xf>
    <xf numFmtId="0" fontId="65" fillId="0" borderId="22" xfId="59" applyFont="1" applyBorder="1" applyAlignment="1">
      <alignment/>
      <protection/>
    </xf>
    <xf numFmtId="0" fontId="65" fillId="0" borderId="10" xfId="59" applyFont="1" applyBorder="1" applyAlignment="1">
      <alignment/>
      <protection/>
    </xf>
    <xf numFmtId="0" fontId="65" fillId="0" borderId="15" xfId="59" applyFont="1" applyBorder="1" applyAlignment="1">
      <alignment horizontal="center"/>
      <protection/>
    </xf>
    <xf numFmtId="0" fontId="65" fillId="0" borderId="10" xfId="59" applyFont="1" applyBorder="1" applyAlignment="1">
      <alignment horizontal="center"/>
      <protection/>
    </xf>
    <xf numFmtId="0" fontId="0" fillId="0" borderId="10" xfId="59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59" applyBorder="1" applyAlignment="1">
      <alignment horizontal="left"/>
      <protection/>
    </xf>
    <xf numFmtId="0" fontId="0" fillId="0" borderId="0" xfId="59" applyBorder="1" applyAlignment="1">
      <alignment/>
      <protection/>
    </xf>
    <xf numFmtId="0" fontId="0" fillId="0" borderId="0" xfId="59" applyBorder="1" applyAlignment="1">
      <alignment horizontal="center"/>
      <protection/>
    </xf>
    <xf numFmtId="0" fontId="0" fillId="0" borderId="0" xfId="59" applyNumberFormat="1" applyBorder="1" applyAlignment="1">
      <alignment horizontal="left"/>
      <protection/>
    </xf>
    <xf numFmtId="0" fontId="0" fillId="0" borderId="0" xfId="59" applyNumberFormat="1" applyBorder="1">
      <alignment/>
      <protection/>
    </xf>
    <xf numFmtId="43" fontId="0" fillId="0" borderId="0" xfId="59" applyNumberFormat="1" applyBorder="1">
      <alignment/>
      <protection/>
    </xf>
    <xf numFmtId="43" fontId="60" fillId="0" borderId="0" xfId="59" applyNumberFormat="1" applyFont="1" applyBorder="1">
      <alignment/>
      <protection/>
    </xf>
    <xf numFmtId="41" fontId="0" fillId="0" borderId="0" xfId="59" applyNumberFormat="1" applyBorder="1">
      <alignment/>
      <protection/>
    </xf>
    <xf numFmtId="0" fontId="60" fillId="0" borderId="0" xfId="59" applyFont="1" applyBorder="1" applyAlignment="1">
      <alignment/>
      <protection/>
    </xf>
    <xf numFmtId="43" fontId="0" fillId="0" borderId="0" xfId="0" applyNumberFormat="1" applyBorder="1" applyAlignment="1">
      <alignment/>
    </xf>
    <xf numFmtId="43" fontId="0" fillId="0" borderId="0" xfId="59" applyNumberFormat="1" applyFill="1" applyBorder="1">
      <alignment/>
      <protection/>
    </xf>
    <xf numFmtId="0" fontId="63" fillId="0" borderId="0" xfId="0" applyFont="1" applyBorder="1" applyAlignment="1">
      <alignment/>
    </xf>
    <xf numFmtId="0" fontId="65" fillId="0" borderId="23" xfId="59" applyFont="1" applyBorder="1" applyAlignment="1">
      <alignment horizontal="center"/>
      <protection/>
    </xf>
    <xf numFmtId="0" fontId="63" fillId="0" borderId="0" xfId="0" applyFont="1" applyAlignment="1">
      <alignment horizontal="center"/>
    </xf>
    <xf numFmtId="0" fontId="0" fillId="0" borderId="0" xfId="59" applyBorder="1" applyAlignment="1">
      <alignment horizontal="left"/>
      <protection/>
    </xf>
    <xf numFmtId="22" fontId="68" fillId="33" borderId="0" xfId="0" applyNumberFormat="1" applyFont="1" applyFill="1" applyAlignment="1">
      <alignment horizontal="center" vertical="center" wrapText="1"/>
    </xf>
    <xf numFmtId="165" fontId="65" fillId="0" borderId="16" xfId="59" applyNumberFormat="1" applyFont="1" applyBorder="1">
      <alignment/>
      <protection/>
    </xf>
    <xf numFmtId="165" fontId="65" fillId="0" borderId="10" xfId="59" applyNumberFormat="1" applyFont="1" applyBorder="1" applyAlignment="1">
      <alignment horizontal="center"/>
      <protection/>
    </xf>
    <xf numFmtId="0" fontId="0" fillId="0" borderId="11" xfId="59" applyBorder="1" applyAlignment="1">
      <alignment horizontal="left"/>
      <protection/>
    </xf>
    <xf numFmtId="0" fontId="63" fillId="0" borderId="11" xfId="59" applyFont="1" applyBorder="1" applyAlignment="1">
      <alignment horizontal="center" vertical="center"/>
      <protection/>
    </xf>
    <xf numFmtId="0" fontId="63" fillId="0" borderId="11" xfId="59" applyFont="1" applyBorder="1">
      <alignment/>
      <protection/>
    </xf>
    <xf numFmtId="165" fontId="65" fillId="0" borderId="11" xfId="59" applyNumberFormat="1" applyFont="1" applyBorder="1">
      <alignment/>
      <protection/>
    </xf>
    <xf numFmtId="165" fontId="65" fillId="0" borderId="11" xfId="44" applyNumberFormat="1" applyFont="1" applyBorder="1" applyAlignment="1">
      <alignment/>
    </xf>
    <xf numFmtId="15" fontId="63" fillId="0" borderId="0" xfId="59" applyNumberFormat="1" applyFont="1" applyBorder="1" applyAlignment="1">
      <alignment horizontal="center" vertical="center"/>
      <protection/>
    </xf>
    <xf numFmtId="165" fontId="65" fillId="0" borderId="0" xfId="44" applyNumberFormat="1" applyFont="1" applyBorder="1" applyAlignment="1">
      <alignment/>
    </xf>
    <xf numFmtId="0" fontId="63" fillId="0" borderId="0" xfId="59" applyFont="1" applyBorder="1" quotePrefix="1">
      <alignment/>
      <protection/>
    </xf>
    <xf numFmtId="165" fontId="63" fillId="0" borderId="15" xfId="59" applyNumberFormat="1" applyFont="1" applyBorder="1">
      <alignment/>
      <protection/>
    </xf>
    <xf numFmtId="165" fontId="65" fillId="0" borderId="24" xfId="59" applyNumberFormat="1" applyFont="1" applyBorder="1">
      <alignment/>
      <protection/>
    </xf>
    <xf numFmtId="165" fontId="65" fillId="0" borderId="24" xfId="0" applyNumberFormat="1" applyFont="1" applyBorder="1" applyAlignment="1">
      <alignment/>
    </xf>
    <xf numFmtId="165" fontId="63" fillId="0" borderId="17" xfId="59" applyNumberFormat="1" applyFont="1" applyBorder="1">
      <alignment/>
      <protection/>
    </xf>
    <xf numFmtId="165" fontId="63" fillId="0" borderId="20" xfId="59" applyNumberFormat="1" applyFont="1" applyBorder="1">
      <alignment/>
      <protection/>
    </xf>
    <xf numFmtId="165" fontId="63" fillId="0" borderId="0" xfId="0" applyNumberFormat="1" applyFont="1" applyBorder="1" applyAlignment="1">
      <alignment/>
    </xf>
    <xf numFmtId="0" fontId="0" fillId="0" borderId="0" xfId="59" applyBorder="1" applyAlignment="1">
      <alignment horizontal="left"/>
      <protection/>
    </xf>
    <xf numFmtId="0" fontId="69" fillId="0" borderId="0" xfId="0" applyFont="1" applyAlignment="1">
      <alignment vertical="center"/>
    </xf>
    <xf numFmtId="0" fontId="70" fillId="34" borderId="0" xfId="0" applyFont="1" applyFill="1" applyAlignment="1">
      <alignment horizontal="center" vertical="center" wrapText="1"/>
    </xf>
    <xf numFmtId="4" fontId="69" fillId="33" borderId="0" xfId="0" applyNumberFormat="1" applyFont="1" applyFill="1" applyAlignment="1">
      <alignment horizontal="right" vertical="center" wrapText="1"/>
    </xf>
    <xf numFmtId="0" fontId="54" fillId="0" borderId="0" xfId="55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/>
    </xf>
    <xf numFmtId="4" fontId="73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63" fillId="0" borderId="16" xfId="59" applyNumberFormat="1" applyFont="1" applyBorder="1">
      <alignment/>
      <protection/>
    </xf>
    <xf numFmtId="0" fontId="63" fillId="0" borderId="11" xfId="0" applyFont="1" applyBorder="1" applyAlignment="1">
      <alignment/>
    </xf>
    <xf numFmtId="0" fontId="65" fillId="0" borderId="10" xfId="0" applyFont="1" applyBorder="1" applyAlignment="1">
      <alignment/>
    </xf>
    <xf numFmtId="165" fontId="65" fillId="0" borderId="10" xfId="0" applyNumberFormat="1" applyFont="1" applyBorder="1" applyAlignment="1">
      <alignment/>
    </xf>
    <xf numFmtId="165" fontId="63" fillId="0" borderId="13" xfId="59" applyNumberFormat="1" applyFont="1" applyBorder="1">
      <alignment/>
      <protection/>
    </xf>
    <xf numFmtId="165" fontId="63" fillId="0" borderId="0" xfId="59" applyNumberFormat="1" applyFont="1" applyFill="1" applyBorder="1">
      <alignment/>
      <protection/>
    </xf>
    <xf numFmtId="165" fontId="63" fillId="0" borderId="22" xfId="59" applyNumberFormat="1" applyFont="1" applyBorder="1">
      <alignment/>
      <protection/>
    </xf>
    <xf numFmtId="165" fontId="63" fillId="0" borderId="25" xfId="59" applyNumberFormat="1" applyFont="1" applyBorder="1">
      <alignment/>
      <protection/>
    </xf>
    <xf numFmtId="0" fontId="74" fillId="33" borderId="0" xfId="0" applyFont="1" applyFill="1" applyAlignment="1">
      <alignment horizontal="center" vertical="center" wrapText="1"/>
    </xf>
    <xf numFmtId="22" fontId="74" fillId="33" borderId="0" xfId="0" applyNumberFormat="1" applyFont="1" applyFill="1" applyAlignment="1">
      <alignment horizontal="center" vertical="center" wrapText="1"/>
    </xf>
    <xf numFmtId="14" fontId="74" fillId="33" borderId="0" xfId="0" applyNumberFormat="1" applyFont="1" applyFill="1" applyAlignment="1">
      <alignment horizontal="center" vertical="center" wrapText="1"/>
    </xf>
    <xf numFmtId="0" fontId="74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 wrapText="1"/>
    </xf>
    <xf numFmtId="4" fontId="74" fillId="33" borderId="0" xfId="0" applyNumberFormat="1" applyFont="1" applyFill="1" applyAlignment="1">
      <alignment horizontal="right" vertical="center" wrapText="1"/>
    </xf>
    <xf numFmtId="0" fontId="74" fillId="33" borderId="0" xfId="0" applyFont="1" applyFill="1" applyAlignment="1">
      <alignment horizontal="right" vertical="center" wrapText="1"/>
    </xf>
    <xf numFmtId="4" fontId="74" fillId="33" borderId="0" xfId="0" applyNumberFormat="1" applyFont="1" applyFill="1" applyAlignment="1">
      <alignment vertical="center" wrapText="1"/>
    </xf>
    <xf numFmtId="0" fontId="75" fillId="34" borderId="0" xfId="0" applyFont="1" applyFill="1" applyAlignment="1">
      <alignment horizontal="center" vertical="center" wrapText="1"/>
    </xf>
    <xf numFmtId="0" fontId="54" fillId="0" borderId="0" xfId="55" applyFont="1" applyAlignment="1">
      <alignment vertical="center"/>
    </xf>
    <xf numFmtId="0" fontId="0" fillId="0" borderId="0" xfId="0" applyFont="1" applyAlignment="1">
      <alignment/>
    </xf>
    <xf numFmtId="0" fontId="76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63" fillId="0" borderId="15" xfId="59" applyFont="1" applyBorder="1" applyAlignment="1">
      <alignment horizontal="center" vertical="center"/>
      <protection/>
    </xf>
    <xf numFmtId="0" fontId="0" fillId="0" borderId="15" xfId="59" applyBorder="1">
      <alignment/>
      <protection/>
    </xf>
    <xf numFmtId="0" fontId="63" fillId="0" borderId="15" xfId="59" applyFont="1" applyBorder="1">
      <alignment/>
      <protection/>
    </xf>
    <xf numFmtId="0" fontId="63" fillId="0" borderId="15" xfId="0" applyFont="1" applyBorder="1" applyAlignment="1">
      <alignment/>
    </xf>
    <xf numFmtId="165" fontId="65" fillId="0" borderId="26" xfId="59" applyNumberFormat="1" applyFont="1" applyBorder="1">
      <alignment/>
      <protection/>
    </xf>
    <xf numFmtId="165" fontId="65" fillId="0" borderId="15" xfId="44" applyNumberFormat="1" applyFont="1" applyBorder="1" applyAlignment="1">
      <alignment/>
    </xf>
    <xf numFmtId="0" fontId="0" fillId="0" borderId="15" xfId="59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54" fillId="0" borderId="0" xfId="55" applyAlignment="1">
      <alignment horizontal="center"/>
    </xf>
    <xf numFmtId="0" fontId="0" fillId="0" borderId="0" xfId="59" applyBorder="1" applyAlignment="1">
      <alignment horizontal="left"/>
      <protection/>
    </xf>
    <xf numFmtId="0" fontId="60" fillId="0" borderId="0" xfId="59" applyFont="1" applyBorder="1" applyAlignment="1">
      <alignment horizontal="center"/>
      <protection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0" fillId="0" borderId="0" xfId="59" applyBorder="1" applyAlignment="1">
      <alignment horizontal="center"/>
      <protection/>
    </xf>
    <xf numFmtId="0" fontId="81" fillId="0" borderId="0" xfId="59" applyFont="1" applyBorder="1" applyAlignment="1">
      <alignment horizontal="center"/>
      <protection/>
    </xf>
    <xf numFmtId="0" fontId="81" fillId="0" borderId="0" xfId="59" applyFont="1" applyAlignment="1">
      <alignment horizontal="center"/>
      <protection/>
    </xf>
    <xf numFmtId="0" fontId="62" fillId="0" borderId="0" xfId="0" applyFont="1" applyBorder="1" applyAlignment="1">
      <alignment horizontal="center"/>
    </xf>
    <xf numFmtId="0" fontId="0" fillId="0" borderId="0" xfId="59" applyAlignment="1">
      <alignment horizontal="center"/>
      <protection/>
    </xf>
    <xf numFmtId="0" fontId="60" fillId="0" borderId="0" xfId="59" applyFont="1" applyAlignment="1">
      <alignment horizontal="center"/>
      <protection/>
    </xf>
    <xf numFmtId="0" fontId="62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10" xfId="0" applyFont="1" applyBorder="1" applyAlignment="1">
      <alignment horizontal="center" vertical="center"/>
    </xf>
    <xf numFmtId="17" fontId="62" fillId="0" borderId="0" xfId="0" applyNumberFormat="1" applyFont="1" applyAlignment="1">
      <alignment horizontal="center"/>
    </xf>
    <xf numFmtId="0" fontId="67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9" fillId="33" borderId="0" xfId="0" applyFont="1" applyFill="1" applyAlignment="1">
      <alignment horizontal="left" vertical="center" wrapText="1"/>
    </xf>
    <xf numFmtId="0" fontId="69" fillId="33" borderId="0" xfId="0" applyFont="1" applyFill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4" fontId="69" fillId="33" borderId="0" xfId="0" applyNumberFormat="1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74" fillId="33" borderId="0" xfId="0" applyFont="1" applyFill="1" applyAlignment="1">
      <alignment horizontal="left" vertical="center" wrapText="1"/>
    </xf>
    <xf numFmtId="0" fontId="68" fillId="33" borderId="0" xfId="0" applyFont="1" applyFill="1" applyAlignment="1">
      <alignment horizontal="center" vertical="center" wrapText="1"/>
    </xf>
    <xf numFmtId="0" fontId="74" fillId="33" borderId="0" xfId="0" applyFont="1" applyFill="1" applyAlignment="1">
      <alignment horizontal="center" vertical="center" wrapText="1"/>
    </xf>
    <xf numFmtId="0" fontId="76" fillId="33" borderId="0" xfId="0" applyFont="1" applyFill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[0]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76200</xdr:rowOff>
    </xdr:from>
    <xdr:to>
      <xdr:col>2</xdr:col>
      <xdr:colOff>180975</xdr:colOff>
      <xdr:row>5</xdr:row>
      <xdr:rowOff>76200</xdr:rowOff>
    </xdr:to>
    <xdr:pic>
      <xdr:nvPicPr>
        <xdr:cNvPr id="1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5430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16</xdr:row>
      <xdr:rowOff>47625</xdr:rowOff>
    </xdr:from>
    <xdr:to>
      <xdr:col>6</xdr:col>
      <xdr:colOff>561975</xdr:colOff>
      <xdr:row>27</xdr:row>
      <xdr:rowOff>142875</xdr:rowOff>
    </xdr:to>
    <xdr:pic>
      <xdr:nvPicPr>
        <xdr:cNvPr id="2" name="Picture 3" descr="http://www.pesantrenummahatulmukminin.com/wp-content/uploads/2015/02/logo-230x230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4133850"/>
          <a:ext cx="21907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49</xdr:row>
      <xdr:rowOff>76200</xdr:rowOff>
    </xdr:from>
    <xdr:to>
      <xdr:col>2</xdr:col>
      <xdr:colOff>266700</xdr:colOff>
      <xdr:row>49</xdr:row>
      <xdr:rowOff>76200</xdr:rowOff>
    </xdr:to>
    <xdr:pic>
      <xdr:nvPicPr>
        <xdr:cNvPr id="3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052512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76200</xdr:rowOff>
    </xdr:from>
    <xdr:to>
      <xdr:col>2</xdr:col>
      <xdr:colOff>266700</xdr:colOff>
      <xdr:row>2</xdr:row>
      <xdr:rowOff>76200</xdr:rowOff>
    </xdr:to>
    <xdr:pic>
      <xdr:nvPicPr>
        <xdr:cNvPr id="1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0007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1</xdr:col>
      <xdr:colOff>790575</xdr:colOff>
      <xdr:row>0</xdr:row>
      <xdr:rowOff>76200</xdr:rowOff>
    </xdr:to>
    <xdr:pic>
      <xdr:nvPicPr>
        <xdr:cNvPr id="1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762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76200</xdr:rowOff>
    </xdr:from>
    <xdr:to>
      <xdr:col>1</xdr:col>
      <xdr:colOff>790575</xdr:colOff>
      <xdr:row>0</xdr:row>
      <xdr:rowOff>76200</xdr:rowOff>
    </xdr:to>
    <xdr:pic>
      <xdr:nvPicPr>
        <xdr:cNvPr id="2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762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76200</xdr:rowOff>
    </xdr:from>
    <xdr:to>
      <xdr:col>3</xdr:col>
      <xdr:colOff>552450</xdr:colOff>
      <xdr:row>1</xdr:row>
      <xdr:rowOff>76200</xdr:rowOff>
    </xdr:to>
    <xdr:pic>
      <xdr:nvPicPr>
        <xdr:cNvPr id="3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04800"/>
          <a:ext cx="2981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1</xdr:col>
      <xdr:colOff>790575</xdr:colOff>
      <xdr:row>0</xdr:row>
      <xdr:rowOff>76200</xdr:rowOff>
    </xdr:to>
    <xdr:pic>
      <xdr:nvPicPr>
        <xdr:cNvPr id="1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62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76200</xdr:rowOff>
    </xdr:from>
    <xdr:to>
      <xdr:col>3</xdr:col>
      <xdr:colOff>190500</xdr:colOff>
      <xdr:row>1</xdr:row>
      <xdr:rowOff>76200</xdr:rowOff>
    </xdr:to>
    <xdr:pic>
      <xdr:nvPicPr>
        <xdr:cNvPr id="2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04800"/>
          <a:ext cx="2952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0</xdr:rowOff>
    </xdr:to>
    <xdr:pic>
      <xdr:nvPicPr>
        <xdr:cNvPr id="1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2</xdr:col>
      <xdr:colOff>142875</xdr:colOff>
      <xdr:row>1</xdr:row>
      <xdr:rowOff>76200</xdr:rowOff>
    </xdr:to>
    <xdr:pic>
      <xdr:nvPicPr>
        <xdr:cNvPr id="1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</xdr:row>
      <xdr:rowOff>76200</xdr:rowOff>
    </xdr:from>
    <xdr:to>
      <xdr:col>2</xdr:col>
      <xdr:colOff>142875</xdr:colOff>
      <xdr:row>53</xdr:row>
      <xdr:rowOff>76200</xdr:rowOff>
    </xdr:to>
    <xdr:pic>
      <xdr:nvPicPr>
        <xdr:cNvPr id="2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2047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76200</xdr:rowOff>
    </xdr:from>
    <xdr:to>
      <xdr:col>2</xdr:col>
      <xdr:colOff>142875</xdr:colOff>
      <xdr:row>111</xdr:row>
      <xdr:rowOff>76200</xdr:rowOff>
    </xdr:to>
    <xdr:pic>
      <xdr:nvPicPr>
        <xdr:cNvPr id="3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5458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110</xdr:row>
      <xdr:rowOff>0</xdr:rowOff>
    </xdr:from>
    <xdr:to>
      <xdr:col>2</xdr:col>
      <xdr:colOff>142875</xdr:colOff>
      <xdr:row>110</xdr:row>
      <xdr:rowOff>0</xdr:rowOff>
    </xdr:to>
    <xdr:pic>
      <xdr:nvPicPr>
        <xdr:cNvPr id="4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2410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1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2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3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4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5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6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7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8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9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10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11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12" name="Picture 1" descr="logo prami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mmahatulmuminin@gmail.com" TargetMode="External" /><Relationship Id="rId2" Type="http://schemas.openxmlformats.org/officeDocument/2006/relationships/hyperlink" Target="http://www.ummahatulmukminin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window('?cmd=CMD_REK_PRINT&amp;MY_ACC=7075336138&amp;BAL=0&amp;CUR=IDR&amp;DATE_FROM_DD=01&amp;DATE_FROM_MM=04&amp;DATE_FROM_YY=2015&amp;DATE_UNTIL_DD=31&amp;DATE_UNTIL_MM=04&amp;DATE_UNTIL_YY=2015&amp;mode=2','trnprint_')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window('?cmd=CMD_REK_PRINT&amp;MY_ACC=7075336138&amp;BAL=0&amp;CUR=IDR&amp;DATE_FROM_DD=01&amp;DATE_FROM_MM=04&amp;DATE_FROM_YY=2015&amp;DATE_UNTIL_DD=31&amp;DATE_UNTIL_MM=04&amp;DATE_UNTIL_YY=2015&amp;mode=2','trnprint_')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34">
      <selection activeCell="H48" sqref="H48"/>
    </sheetView>
  </sheetViews>
  <sheetFormatPr defaultColWidth="9.140625" defaultRowHeight="15"/>
  <cols>
    <col min="1" max="1" width="8.00390625" style="0" customWidth="1"/>
    <col min="3" max="4" width="9.140625" style="0" customWidth="1"/>
  </cols>
  <sheetData>
    <row r="1" spans="1:10" ht="55.5">
      <c r="A1" s="166" t="s">
        <v>70</v>
      </c>
      <c r="B1" s="166"/>
      <c r="C1" s="166"/>
      <c r="D1" s="166"/>
      <c r="E1" s="166"/>
      <c r="F1" s="166"/>
      <c r="G1" s="166"/>
      <c r="H1" s="166"/>
      <c r="I1" s="166"/>
      <c r="J1" s="166"/>
    </row>
    <row r="6" spans="1:10" ht="31.5">
      <c r="A6" s="167" t="s">
        <v>4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31.5">
      <c r="A7" s="167" t="s">
        <v>5</v>
      </c>
      <c r="B7" s="167"/>
      <c r="C7" s="167"/>
      <c r="D7" s="167"/>
      <c r="E7" s="167"/>
      <c r="F7" s="167"/>
      <c r="G7" s="167"/>
      <c r="H7" s="167"/>
      <c r="I7" s="167"/>
      <c r="J7" s="167"/>
    </row>
    <row r="12" spans="1:10" ht="23.25">
      <c r="A12" s="168" t="s">
        <v>132</v>
      </c>
      <c r="B12" s="168"/>
      <c r="C12" s="168"/>
      <c r="D12" s="168"/>
      <c r="E12" s="168"/>
      <c r="F12" s="168"/>
      <c r="G12" s="168"/>
      <c r="H12" s="168"/>
      <c r="I12" s="168"/>
      <c r="J12" s="168"/>
    </row>
    <row r="38" spans="1:10" ht="15">
      <c r="A38" s="162" t="s">
        <v>117</v>
      </c>
      <c r="B38" s="162"/>
      <c r="C38" s="162"/>
      <c r="D38" s="162"/>
      <c r="E38" s="162"/>
      <c r="F38" s="162"/>
      <c r="G38" s="162"/>
      <c r="H38" s="162"/>
      <c r="I38" s="162"/>
      <c r="J38" s="162"/>
    </row>
    <row r="39" spans="1:10" ht="15">
      <c r="A39" s="162" t="s">
        <v>118</v>
      </c>
      <c r="B39" s="162"/>
      <c r="C39" s="162"/>
      <c r="D39" s="162"/>
      <c r="E39" s="162"/>
      <c r="F39" s="162"/>
      <c r="G39" s="162"/>
      <c r="H39" s="162"/>
      <c r="I39" s="162"/>
      <c r="J39" s="162"/>
    </row>
    <row r="40" spans="1:10" ht="15">
      <c r="A40" s="162" t="s">
        <v>119</v>
      </c>
      <c r="B40" s="162"/>
      <c r="C40" s="162"/>
      <c r="D40" s="162"/>
      <c r="E40" s="162"/>
      <c r="F40" s="162"/>
      <c r="G40" s="162"/>
      <c r="H40" s="162"/>
      <c r="I40" s="162"/>
      <c r="J40" s="162"/>
    </row>
    <row r="42" spans="1:10" ht="15">
      <c r="A42" s="162" t="s">
        <v>120</v>
      </c>
      <c r="B42" s="162"/>
      <c r="C42" s="162"/>
      <c r="D42" s="162"/>
      <c r="E42" s="162"/>
      <c r="F42" s="162"/>
      <c r="G42" s="162"/>
      <c r="H42" s="162"/>
      <c r="I42" s="162"/>
      <c r="J42" s="162"/>
    </row>
    <row r="43" spans="1:10" ht="15">
      <c r="A43" s="163" t="s">
        <v>131</v>
      </c>
      <c r="B43" s="163"/>
      <c r="C43" s="163"/>
      <c r="D43" s="163"/>
      <c r="E43" s="163"/>
      <c r="F43" s="163"/>
      <c r="G43" s="163"/>
      <c r="H43" s="163"/>
      <c r="I43" s="163"/>
      <c r="J43" s="163"/>
    </row>
    <row r="44" spans="1:10" ht="15">
      <c r="A44" s="163" t="s">
        <v>278</v>
      </c>
      <c r="B44" s="163"/>
      <c r="C44" s="163"/>
      <c r="D44" s="163"/>
      <c r="E44" s="163"/>
      <c r="F44" s="163"/>
      <c r="G44" s="163"/>
      <c r="H44" s="163"/>
      <c r="I44" s="163"/>
      <c r="J44" s="163"/>
    </row>
    <row r="48" spans="1:5" ht="18">
      <c r="A48" s="173"/>
      <c r="B48" s="173"/>
      <c r="C48" s="173"/>
      <c r="D48" s="173"/>
      <c r="E48" s="173"/>
    </row>
    <row r="49" spans="1:5" ht="18">
      <c r="A49" s="173"/>
      <c r="B49" s="173"/>
      <c r="C49" s="173"/>
      <c r="D49" s="173"/>
      <c r="E49" s="173"/>
    </row>
    <row r="50" spans="1:5" ht="18">
      <c r="A50" s="173"/>
      <c r="B50" s="173"/>
      <c r="C50" s="173"/>
      <c r="D50" s="173"/>
      <c r="E50" s="173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64"/>
      <c r="B53" s="164"/>
      <c r="C53" s="164"/>
      <c r="D53" s="95"/>
      <c r="E53" s="9"/>
    </row>
    <row r="54" spans="1:5" ht="15">
      <c r="A54" s="84"/>
      <c r="B54" s="84"/>
      <c r="C54" s="84"/>
      <c r="D54" s="95"/>
      <c r="E54" s="9"/>
    </row>
    <row r="55" spans="1:5" ht="15">
      <c r="A55" s="21"/>
      <c r="B55" s="9"/>
      <c r="C55" s="9"/>
      <c r="D55" s="96"/>
      <c r="E55" s="9"/>
    </row>
    <row r="56" spans="1:5" ht="15">
      <c r="A56" s="9"/>
      <c r="B56" s="9"/>
      <c r="C56" s="9"/>
      <c r="D56" s="97"/>
      <c r="E56" s="9"/>
    </row>
    <row r="57" spans="1:5" ht="15">
      <c r="A57" s="1"/>
      <c r="B57" s="9"/>
      <c r="C57" s="9"/>
      <c r="D57" s="98"/>
      <c r="E57" s="96"/>
    </row>
    <row r="58" spans="1:5" ht="15">
      <c r="A58" s="9"/>
      <c r="B58" s="9"/>
      <c r="C58" s="9"/>
      <c r="D58" s="9"/>
      <c r="E58" s="99"/>
    </row>
    <row r="59" spans="1:5" ht="15">
      <c r="A59" s="1"/>
      <c r="B59" s="1"/>
      <c r="C59" s="1"/>
      <c r="D59" s="1"/>
      <c r="E59" s="1"/>
    </row>
    <row r="60" spans="1:5" ht="15">
      <c r="A60" s="21"/>
      <c r="B60" s="9"/>
      <c r="C60" s="9"/>
      <c r="D60" s="9"/>
      <c r="E60" s="9"/>
    </row>
    <row r="61" spans="1:5" ht="15">
      <c r="A61" s="1"/>
      <c r="B61" s="94"/>
      <c r="C61" s="9"/>
      <c r="D61" s="74"/>
      <c r="E61" s="9"/>
    </row>
    <row r="62" spans="1:5" ht="15">
      <c r="A62" s="1"/>
      <c r="B62" s="9"/>
      <c r="C62" s="9"/>
      <c r="D62" s="98"/>
      <c r="E62" s="9"/>
    </row>
    <row r="63" spans="1:5" ht="15">
      <c r="A63" s="1"/>
      <c r="B63" s="9"/>
      <c r="C63" s="9"/>
      <c r="D63" s="98"/>
      <c r="E63" s="9"/>
    </row>
    <row r="64" spans="1:5" ht="15">
      <c r="A64" s="1"/>
      <c r="B64" s="9"/>
      <c r="C64" s="9"/>
      <c r="D64" s="100"/>
      <c r="E64" s="9"/>
    </row>
    <row r="65" spans="1:5" ht="15">
      <c r="A65" s="9"/>
      <c r="B65" s="9"/>
      <c r="C65" s="9"/>
      <c r="D65" s="9"/>
      <c r="E65" s="99"/>
    </row>
    <row r="66" spans="1:5" ht="15">
      <c r="A66" s="9"/>
      <c r="B66" s="9"/>
      <c r="C66" s="9"/>
      <c r="D66" s="9"/>
      <c r="E66" s="99"/>
    </row>
    <row r="67" spans="1:5" ht="15">
      <c r="A67" s="101"/>
      <c r="B67" s="94"/>
      <c r="C67" s="9"/>
      <c r="D67" s="9"/>
      <c r="E67" s="1"/>
    </row>
    <row r="68" spans="1:5" ht="15">
      <c r="A68" s="94"/>
      <c r="B68" s="9"/>
      <c r="C68" s="9"/>
      <c r="D68" s="98"/>
      <c r="E68" s="1"/>
    </row>
    <row r="69" spans="1:5" ht="15">
      <c r="A69" s="1"/>
      <c r="B69" s="1"/>
      <c r="C69" s="1"/>
      <c r="D69" s="102"/>
      <c r="E69" s="1"/>
    </row>
    <row r="70" spans="1:5" ht="15">
      <c r="A70" s="9"/>
      <c r="B70" s="9"/>
      <c r="C70" s="9"/>
      <c r="D70" s="98"/>
      <c r="E70" s="1"/>
    </row>
    <row r="71" spans="1:5" ht="15">
      <c r="A71" s="9"/>
      <c r="B71" s="9"/>
      <c r="C71" s="9"/>
      <c r="D71" s="103"/>
      <c r="E71" s="1"/>
    </row>
    <row r="72" spans="1:5" ht="15">
      <c r="A72" s="9"/>
      <c r="B72" s="9"/>
      <c r="C72" s="9"/>
      <c r="D72" s="98"/>
      <c r="E72" s="1"/>
    </row>
    <row r="73" spans="1:5" ht="15">
      <c r="A73" s="9"/>
      <c r="B73" s="9"/>
      <c r="C73" s="9"/>
      <c r="D73" s="98"/>
      <c r="E73" s="1"/>
    </row>
    <row r="74" spans="1:5" ht="15">
      <c r="A74" s="9"/>
      <c r="B74" s="9"/>
      <c r="C74" s="9"/>
      <c r="D74" s="98"/>
      <c r="E74" s="1"/>
    </row>
    <row r="75" spans="1:5" ht="15">
      <c r="A75" s="9"/>
      <c r="B75" s="9"/>
      <c r="C75" s="9"/>
      <c r="D75" s="98"/>
      <c r="E75" s="1"/>
    </row>
    <row r="76" spans="1:5" ht="15">
      <c r="A76" s="9"/>
      <c r="B76" s="9"/>
      <c r="C76" s="9"/>
      <c r="D76" s="98"/>
      <c r="E76" s="1"/>
    </row>
    <row r="77" spans="1:5" ht="15">
      <c r="A77" s="9"/>
      <c r="B77" s="9"/>
      <c r="C77" s="9"/>
      <c r="D77" s="98"/>
      <c r="E77" s="1"/>
    </row>
    <row r="78" spans="1:5" ht="15">
      <c r="A78" s="9"/>
      <c r="B78" s="9"/>
      <c r="C78" s="9"/>
      <c r="D78" s="98"/>
      <c r="E78" s="1"/>
    </row>
    <row r="79" spans="1:5" ht="15">
      <c r="A79" s="9"/>
      <c r="B79" s="9"/>
      <c r="C79" s="9"/>
      <c r="D79" s="98"/>
      <c r="E79" s="1"/>
    </row>
    <row r="80" spans="1:5" ht="15">
      <c r="A80" s="9"/>
      <c r="B80" s="9"/>
      <c r="C80" s="9"/>
      <c r="D80" s="98"/>
      <c r="E80" s="1"/>
    </row>
    <row r="81" spans="1:5" ht="15">
      <c r="A81" s="9"/>
      <c r="B81" s="9"/>
      <c r="C81" s="9"/>
      <c r="D81" s="98"/>
      <c r="E81" s="1"/>
    </row>
    <row r="82" spans="1:5" ht="15">
      <c r="A82" s="9"/>
      <c r="B82" s="9"/>
      <c r="C82" s="9"/>
      <c r="D82" s="98"/>
      <c r="E82" s="1"/>
    </row>
    <row r="83" spans="1:5" ht="15">
      <c r="A83" s="9"/>
      <c r="B83" s="9"/>
      <c r="C83" s="9"/>
      <c r="D83" s="98"/>
      <c r="E83" s="9"/>
    </row>
    <row r="84" spans="1:5" ht="15">
      <c r="A84" s="9"/>
      <c r="B84" s="9"/>
      <c r="C84" s="9"/>
      <c r="D84" s="98"/>
      <c r="E84" s="9"/>
    </row>
    <row r="85" spans="1:5" ht="15">
      <c r="A85" s="9"/>
      <c r="B85" s="9"/>
      <c r="C85" s="9"/>
      <c r="D85" s="98"/>
      <c r="E85" s="9"/>
    </row>
    <row r="86" spans="1:5" ht="15">
      <c r="A86" s="9"/>
      <c r="B86" s="9"/>
      <c r="C86" s="9"/>
      <c r="D86" s="9"/>
      <c r="E86" s="99"/>
    </row>
    <row r="87" spans="1:5" ht="15">
      <c r="A87" s="1"/>
      <c r="B87" s="1"/>
      <c r="C87" s="1"/>
      <c r="D87" s="9"/>
      <c r="E87" s="99"/>
    </row>
    <row r="88" spans="1:5" ht="15">
      <c r="A88" s="9"/>
      <c r="B88" s="9"/>
      <c r="C88" s="9"/>
      <c r="D88" s="9"/>
      <c r="E88" s="1"/>
    </row>
    <row r="89" spans="1:5" ht="15">
      <c r="A89" s="21"/>
      <c r="B89" s="9"/>
      <c r="C89" s="9"/>
      <c r="D89" s="9"/>
      <c r="E89" s="9"/>
    </row>
    <row r="90" spans="1:5" ht="15">
      <c r="A90" s="9"/>
      <c r="B90" s="9"/>
      <c r="C90" s="9"/>
      <c r="D90" s="98"/>
      <c r="E90" s="9"/>
    </row>
    <row r="91" spans="1:5" ht="15">
      <c r="A91" s="1"/>
      <c r="B91" s="9"/>
      <c r="C91" s="9"/>
      <c r="D91" s="98"/>
      <c r="E91" s="9"/>
    </row>
    <row r="92" spans="1:5" ht="15">
      <c r="A92" s="9"/>
      <c r="B92" s="9"/>
      <c r="C92" s="9"/>
      <c r="D92" s="99"/>
      <c r="E92" s="9"/>
    </row>
    <row r="93" spans="1:5" ht="15">
      <c r="A93" s="9"/>
      <c r="B93" s="9"/>
      <c r="C93" s="9"/>
      <c r="D93" s="21"/>
      <c r="E93" s="9"/>
    </row>
    <row r="94" spans="1:5" ht="15">
      <c r="A94" s="1"/>
      <c r="B94" s="1"/>
      <c r="C94" s="1"/>
      <c r="D94" s="1"/>
      <c r="E94" s="1"/>
    </row>
    <row r="95" spans="1:5" ht="15">
      <c r="A95" s="9"/>
      <c r="B95" s="9"/>
      <c r="C95" s="165"/>
      <c r="D95" s="165"/>
      <c r="E95" s="94"/>
    </row>
    <row r="96" spans="1:5" ht="15">
      <c r="A96" s="9"/>
      <c r="B96" s="9"/>
      <c r="C96" s="95"/>
      <c r="D96" s="95"/>
      <c r="E96" s="94"/>
    </row>
    <row r="97" spans="1:5" ht="15">
      <c r="A97" s="170"/>
      <c r="B97" s="170"/>
      <c r="C97" s="1"/>
      <c r="D97" s="170"/>
      <c r="E97" s="170"/>
    </row>
    <row r="98" spans="1:5" ht="15">
      <c r="A98" s="17"/>
      <c r="B98" s="17"/>
      <c r="D98" s="20"/>
      <c r="E98" s="20"/>
    </row>
    <row r="102" spans="1:5" ht="15">
      <c r="A102" s="169"/>
      <c r="B102" s="169"/>
      <c r="D102" s="169"/>
      <c r="E102" s="169"/>
    </row>
    <row r="103" spans="1:5" ht="15">
      <c r="A103" s="171"/>
      <c r="B103" s="171"/>
      <c r="D103" s="172"/>
      <c r="E103" s="172"/>
    </row>
  </sheetData>
  <sheetProtection/>
  <mergeCells count="21">
    <mergeCell ref="A97:B97"/>
    <mergeCell ref="A102:B102"/>
    <mergeCell ref="D102:E102"/>
    <mergeCell ref="A39:J39"/>
    <mergeCell ref="D97:E97"/>
    <mergeCell ref="A40:J40"/>
    <mergeCell ref="A103:B103"/>
    <mergeCell ref="D103:E103"/>
    <mergeCell ref="A48:E48"/>
    <mergeCell ref="A49:E49"/>
    <mergeCell ref="A50:E50"/>
    <mergeCell ref="A42:J42"/>
    <mergeCell ref="A43:J43"/>
    <mergeCell ref="A44:J44"/>
    <mergeCell ref="A53:C53"/>
    <mergeCell ref="C95:D95"/>
    <mergeCell ref="A1:J1"/>
    <mergeCell ref="A6:J6"/>
    <mergeCell ref="A7:J7"/>
    <mergeCell ref="A12:J12"/>
    <mergeCell ref="A38:J38"/>
  </mergeCells>
  <hyperlinks>
    <hyperlink ref="A43" r:id="rId1" display="mailto:ummahatulmuminin@gmail.com"/>
    <hyperlink ref="A44" r:id="rId2" display="www.ummahatulmukminin.com"/>
  </hyperlinks>
  <printOptions horizontalCentered="1"/>
  <pageMargins left="0.45" right="0.45" top="0.5" bottom="0.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31">
      <selection activeCell="D43" sqref="D43"/>
    </sheetView>
  </sheetViews>
  <sheetFormatPr defaultColWidth="9.140625" defaultRowHeight="15"/>
  <cols>
    <col min="1" max="1" width="12.57421875" style="0" customWidth="1"/>
    <col min="2" max="2" width="7.8515625" style="0" customWidth="1"/>
    <col min="3" max="3" width="39.57421875" style="0" customWidth="1"/>
    <col min="4" max="4" width="22.8515625" style="0" customWidth="1"/>
    <col min="5" max="5" width="21.28125" style="0" customWidth="1"/>
  </cols>
  <sheetData>
    <row r="1" spans="1:6" ht="18">
      <c r="A1" s="176" t="s">
        <v>21</v>
      </c>
      <c r="B1" s="176"/>
      <c r="C1" s="176"/>
      <c r="D1" s="176"/>
      <c r="E1" s="176"/>
      <c r="F1" s="2"/>
    </row>
    <row r="2" spans="1:6" ht="23.25">
      <c r="A2" s="176" t="s">
        <v>133</v>
      </c>
      <c r="B2" s="176"/>
      <c r="C2" s="176"/>
      <c r="D2" s="176"/>
      <c r="E2" s="176"/>
      <c r="F2" s="16"/>
    </row>
    <row r="3" spans="1:6" ht="18">
      <c r="A3" s="176" t="s">
        <v>75</v>
      </c>
      <c r="B3" s="176"/>
      <c r="C3" s="176"/>
      <c r="D3" s="176"/>
      <c r="E3" s="176"/>
      <c r="F3" s="2"/>
    </row>
    <row r="4" spans="4:5" ht="15.75" thickBot="1">
      <c r="D4" s="1"/>
      <c r="E4" s="1"/>
    </row>
    <row r="5" spans="1:5" ht="15.75" thickTop="1">
      <c r="A5" s="24"/>
      <c r="B5" s="24"/>
      <c r="C5" s="24"/>
      <c r="D5" s="24"/>
      <c r="E5" s="24"/>
    </row>
    <row r="6" spans="1:5" ht="15">
      <c r="A6" s="164" t="s">
        <v>130</v>
      </c>
      <c r="B6" s="164"/>
      <c r="C6" s="164"/>
      <c r="D6" s="22"/>
      <c r="E6" s="17"/>
    </row>
    <row r="7" spans="1:5" ht="15">
      <c r="A7" s="23"/>
      <c r="B7" s="23"/>
      <c r="C7" s="23"/>
      <c r="D7" s="22"/>
      <c r="E7" s="17"/>
    </row>
    <row r="8" spans="1:12" ht="23.25">
      <c r="A8" s="85" t="s">
        <v>12</v>
      </c>
      <c r="B8" s="17"/>
      <c r="C8" s="17"/>
      <c r="D8" s="18"/>
      <c r="E8" s="17"/>
      <c r="H8" s="177"/>
      <c r="I8" s="177"/>
      <c r="J8" s="177"/>
      <c r="K8" s="177"/>
      <c r="L8" s="177"/>
    </row>
    <row r="9" spans="1:5" ht="15">
      <c r="A9" s="17">
        <v>1111</v>
      </c>
      <c r="B9" s="17"/>
      <c r="C9" s="17" t="s">
        <v>25</v>
      </c>
      <c r="D9" s="75">
        <f>'JURNAL PENGELUARAN'!G6</f>
        <v>4744500</v>
      </c>
      <c r="E9" s="17"/>
    </row>
    <row r="10" spans="1:5" ht="15">
      <c r="A10">
        <v>1201</v>
      </c>
      <c r="B10" s="17"/>
      <c r="C10" s="17" t="s">
        <v>26</v>
      </c>
      <c r="D10" s="75">
        <v>26726742.42</v>
      </c>
      <c r="E10" s="18"/>
    </row>
    <row r="11" spans="1:5" ht="15">
      <c r="A11" s="17" t="s">
        <v>13</v>
      </c>
      <c r="B11" s="17"/>
      <c r="C11" s="17"/>
      <c r="D11" s="19"/>
      <c r="E11" s="79">
        <f>SUM(D9+D10)</f>
        <v>31471242.42</v>
      </c>
    </row>
    <row r="13" spans="1:5" ht="15">
      <c r="A13" s="85" t="s">
        <v>39</v>
      </c>
      <c r="B13" s="17"/>
      <c r="C13" s="17"/>
      <c r="D13" s="17"/>
      <c r="E13" s="17"/>
    </row>
    <row r="14" spans="1:5" ht="15">
      <c r="A14">
        <v>4101</v>
      </c>
      <c r="B14" s="20"/>
      <c r="C14" s="17" t="s">
        <v>46</v>
      </c>
      <c r="D14" s="74">
        <f>'REKAP PENERIMAAN'!B9</f>
        <v>92727000</v>
      </c>
      <c r="E14" s="17"/>
    </row>
    <row r="15" spans="1:5" ht="15">
      <c r="A15">
        <v>4130</v>
      </c>
      <c r="B15" s="17"/>
      <c r="C15" s="17" t="s">
        <v>27</v>
      </c>
      <c r="D15" s="75">
        <f>'REKAP PENERIMAAN'!B14</f>
        <v>10000000</v>
      </c>
      <c r="E15" s="17"/>
    </row>
    <row r="16" spans="1:5" ht="15">
      <c r="A16">
        <v>4150</v>
      </c>
      <c r="B16" s="17"/>
      <c r="C16" s="17" t="s">
        <v>28</v>
      </c>
      <c r="D16" s="75">
        <f>'REKAP PENERIMAAN'!B18</f>
        <v>11332.54</v>
      </c>
      <c r="E16" s="17"/>
    </row>
    <row r="17" spans="1:5" ht="15">
      <c r="A17">
        <v>2210</v>
      </c>
      <c r="B17" s="17"/>
      <c r="C17" s="17" t="s">
        <v>43</v>
      </c>
      <c r="D17" s="73">
        <v>0</v>
      </c>
      <c r="E17" s="17"/>
    </row>
    <row r="18" spans="1:5" ht="15.75" thickBot="1">
      <c r="A18" s="17"/>
      <c r="B18" s="17"/>
      <c r="C18" s="17"/>
      <c r="D18" s="17"/>
      <c r="E18" s="76">
        <f>SUM(D14:D17)</f>
        <v>102738332.54</v>
      </c>
    </row>
    <row r="19" spans="1:5" ht="15.75" thickTop="1">
      <c r="A19" s="17"/>
      <c r="B19" s="17"/>
      <c r="C19" s="17"/>
      <c r="D19" s="17"/>
      <c r="E19" s="80">
        <f>SUM(E11+E18)</f>
        <v>134209574.96000001</v>
      </c>
    </row>
    <row r="20" spans="1:4" ht="15">
      <c r="A20" s="86" t="s">
        <v>40</v>
      </c>
      <c r="B20" s="20"/>
      <c r="C20" s="17"/>
      <c r="D20" s="17"/>
    </row>
    <row r="21" spans="1:4" ht="15">
      <c r="A21" s="20">
        <v>5111</v>
      </c>
      <c r="B21" s="17"/>
      <c r="C21" s="17" t="s">
        <v>91</v>
      </c>
      <c r="D21" s="75">
        <f>'REKAP PENGELUARAN'!B8</f>
        <v>15000000</v>
      </c>
    </row>
    <row r="22" spans="1:4" ht="15">
      <c r="A22">
        <v>5112</v>
      </c>
      <c r="C22" t="s">
        <v>29</v>
      </c>
      <c r="D22" s="77">
        <f>'REKAP PENGELUARAN'!B10</f>
        <v>53435000</v>
      </c>
    </row>
    <row r="23" spans="1:4" ht="15">
      <c r="A23" s="17">
        <v>5116</v>
      </c>
      <c r="B23" s="17"/>
      <c r="C23" s="17" t="s">
        <v>31</v>
      </c>
      <c r="D23" s="75">
        <f>'REKAP PENGELUARAN'!B12</f>
        <v>68000</v>
      </c>
    </row>
    <row r="24" spans="1:4" ht="15">
      <c r="A24" s="17">
        <v>5121</v>
      </c>
      <c r="B24" s="17"/>
      <c r="C24" s="17" t="s">
        <v>30</v>
      </c>
      <c r="D24" s="78">
        <f>'REKAP PENGELUARAN'!B14</f>
        <v>1000000</v>
      </c>
    </row>
    <row r="25" spans="1:4" ht="15">
      <c r="A25" s="17">
        <v>5122</v>
      </c>
      <c r="B25" s="17"/>
      <c r="C25" s="17" t="s">
        <v>14</v>
      </c>
      <c r="D25" s="75">
        <f>'REKAP PENGELUARAN'!B16</f>
        <v>2090000</v>
      </c>
    </row>
    <row r="26" spans="1:4" ht="15">
      <c r="A26" s="17">
        <v>5123</v>
      </c>
      <c r="B26" s="17"/>
      <c r="C26" s="17" t="s">
        <v>15</v>
      </c>
      <c r="D26" s="75">
        <v>0</v>
      </c>
    </row>
    <row r="27" spans="1:4" ht="15">
      <c r="A27" s="17">
        <v>5125</v>
      </c>
      <c r="B27" s="17"/>
      <c r="C27" s="17" t="s">
        <v>32</v>
      </c>
      <c r="D27" s="75">
        <v>0</v>
      </c>
    </row>
    <row r="28" spans="1:4" ht="15">
      <c r="A28" s="17">
        <v>5127</v>
      </c>
      <c r="B28" s="17"/>
      <c r="C28" s="17" t="s">
        <v>16</v>
      </c>
      <c r="D28" s="75">
        <v>0</v>
      </c>
    </row>
    <row r="29" spans="1:4" ht="15">
      <c r="A29" s="17">
        <v>5131</v>
      </c>
      <c r="B29" s="17"/>
      <c r="C29" s="17" t="s">
        <v>92</v>
      </c>
      <c r="D29" s="75">
        <f>'REKAP PENGELUARAN'!B27</f>
        <v>3600000</v>
      </c>
    </row>
    <row r="30" spans="1:4" ht="15">
      <c r="A30" s="17">
        <v>5132</v>
      </c>
      <c r="B30" s="17"/>
      <c r="C30" s="17" t="s">
        <v>17</v>
      </c>
      <c r="D30" s="75">
        <f>'REKAP PENGELUARAN'!B29</f>
        <v>52000</v>
      </c>
    </row>
    <row r="31" spans="1:4" ht="15">
      <c r="A31" s="17">
        <v>5133</v>
      </c>
      <c r="B31" s="17"/>
      <c r="C31" s="17" t="s">
        <v>33</v>
      </c>
      <c r="D31" s="75">
        <f>'REKAP PENGELUARAN'!B31</f>
        <v>52000</v>
      </c>
    </row>
    <row r="32" spans="1:4" ht="15">
      <c r="A32" s="17">
        <v>5134</v>
      </c>
      <c r="B32" s="17"/>
      <c r="C32" s="17" t="s">
        <v>93</v>
      </c>
      <c r="D32" s="75">
        <f>'REKAP PENGELUARAN'!B33</f>
        <v>30000</v>
      </c>
    </row>
    <row r="33" spans="1:4" ht="15">
      <c r="A33" s="17">
        <v>5135</v>
      </c>
      <c r="B33" s="17"/>
      <c r="C33" s="17" t="s">
        <v>34</v>
      </c>
      <c r="D33" s="75">
        <f>'REKAP PENGELUARAN'!B35</f>
        <v>56000</v>
      </c>
    </row>
    <row r="34" spans="1:4" ht="15">
      <c r="A34" s="17">
        <v>5136</v>
      </c>
      <c r="B34" s="17"/>
      <c r="C34" s="17" t="s">
        <v>18</v>
      </c>
      <c r="D34" s="75">
        <v>0</v>
      </c>
    </row>
    <row r="35" spans="1:4" ht="15">
      <c r="A35" s="17">
        <v>5137</v>
      </c>
      <c r="B35" s="17"/>
      <c r="C35" s="17" t="s">
        <v>19</v>
      </c>
      <c r="D35" s="75">
        <v>0</v>
      </c>
    </row>
    <row r="36" spans="1:5" ht="15">
      <c r="A36" s="17">
        <v>5151</v>
      </c>
      <c r="B36" s="17"/>
      <c r="C36" s="17" t="s">
        <v>35</v>
      </c>
      <c r="D36" s="75">
        <v>0</v>
      </c>
      <c r="E36" s="17"/>
    </row>
    <row r="37" spans="1:5" ht="15">
      <c r="A37" s="17">
        <v>5161</v>
      </c>
      <c r="B37" s="17"/>
      <c r="C37" s="17" t="s">
        <v>94</v>
      </c>
      <c r="D37" s="75">
        <f>'REKAP PENGELUARAN'!B43</f>
        <v>31000</v>
      </c>
      <c r="E37" s="17"/>
    </row>
    <row r="38" spans="1:5" ht="15">
      <c r="A38" s="17">
        <v>0</v>
      </c>
      <c r="B38" s="17"/>
      <c r="C38" s="17" t="s">
        <v>82</v>
      </c>
      <c r="D38" s="75">
        <f>'REKAP PENGELUARAN'!B45</f>
        <v>10000000</v>
      </c>
      <c r="E38" s="17"/>
    </row>
    <row r="39" spans="1:5" ht="15.75" thickBot="1">
      <c r="A39" s="17"/>
      <c r="B39" s="17"/>
      <c r="C39" s="17"/>
      <c r="D39" s="17"/>
      <c r="E39" s="76">
        <f>SUM(D21:D38)</f>
        <v>85414000</v>
      </c>
    </row>
    <row r="40" spans="4:5" ht="15.75" thickTop="1">
      <c r="D40" s="17"/>
      <c r="E40" s="81">
        <f>SUM(E19-E39)</f>
        <v>48795574.96000001</v>
      </c>
    </row>
    <row r="41" spans="1:4" ht="15">
      <c r="A41" s="17"/>
      <c r="B41" s="17"/>
      <c r="C41" s="17"/>
      <c r="D41" s="17"/>
    </row>
    <row r="42" spans="1:5" ht="15">
      <c r="A42" s="85" t="s">
        <v>36</v>
      </c>
      <c r="B42" s="17"/>
      <c r="C42" s="17"/>
      <c r="D42" s="17"/>
      <c r="E42" s="17"/>
    </row>
    <row r="43" spans="1:5" ht="15">
      <c r="A43" s="17">
        <v>1111</v>
      </c>
      <c r="B43" s="17"/>
      <c r="C43" s="17" t="s">
        <v>37</v>
      </c>
      <c r="D43" s="75">
        <v>25861500</v>
      </c>
      <c r="E43" s="17"/>
    </row>
    <row r="44" spans="1:5" ht="15">
      <c r="A44">
        <v>1201</v>
      </c>
      <c r="B44" s="17"/>
      <c r="C44" s="17" t="s">
        <v>38</v>
      </c>
      <c r="D44" s="82">
        <v>22934074.96</v>
      </c>
      <c r="E44" s="17"/>
    </row>
    <row r="45" spans="1:5" ht="15.75" thickBot="1">
      <c r="A45" s="17" t="s">
        <v>41</v>
      </c>
      <c r="B45" s="17"/>
      <c r="C45" s="17"/>
      <c r="D45" s="83">
        <f>SUM(D43:D44)</f>
        <v>48795574.96</v>
      </c>
      <c r="E45" s="17"/>
    </row>
    <row r="46" spans="1:5" ht="15.75" thickTop="1">
      <c r="A46" s="17"/>
      <c r="B46" s="17"/>
      <c r="C46" s="17"/>
      <c r="D46" s="21"/>
      <c r="E46" s="17"/>
    </row>
    <row r="48" spans="1:5" ht="15">
      <c r="A48" s="17"/>
      <c r="B48" s="17"/>
      <c r="C48" s="175" t="s">
        <v>134</v>
      </c>
      <c r="D48" s="175"/>
      <c r="E48" s="20"/>
    </row>
    <row r="49" spans="1:5" ht="15">
      <c r="A49" s="17"/>
      <c r="B49" s="17"/>
      <c r="C49" s="22"/>
      <c r="D49" s="22"/>
      <c r="E49" s="20"/>
    </row>
    <row r="50" spans="1:5" ht="15">
      <c r="A50" s="174" t="s">
        <v>20</v>
      </c>
      <c r="B50" s="174"/>
      <c r="D50" s="174" t="s">
        <v>42</v>
      </c>
      <c r="E50" s="174"/>
    </row>
    <row r="51" spans="1:5" ht="15">
      <c r="A51" s="17"/>
      <c r="B51" s="17"/>
      <c r="D51" s="20"/>
      <c r="E51" s="20"/>
    </row>
    <row r="55" spans="1:5" ht="15">
      <c r="A55" s="169" t="s">
        <v>22</v>
      </c>
      <c r="B55" s="169"/>
      <c r="D55" s="169" t="s">
        <v>24</v>
      </c>
      <c r="E55" s="169"/>
    </row>
    <row r="56" spans="1:5" ht="15">
      <c r="A56" s="171" t="s">
        <v>23</v>
      </c>
      <c r="B56" s="171"/>
      <c r="D56" s="172" t="s">
        <v>6</v>
      </c>
      <c r="E56" s="172"/>
    </row>
    <row r="57" spans="1:5" ht="15">
      <c r="A57" s="174"/>
      <c r="B57" s="174"/>
      <c r="C57" s="174"/>
      <c r="D57" s="174"/>
      <c r="E57" s="174"/>
    </row>
  </sheetData>
  <sheetProtection/>
  <mergeCells count="14">
    <mergeCell ref="A3:E3"/>
    <mergeCell ref="H8:L8"/>
    <mergeCell ref="A1:E1"/>
    <mergeCell ref="A2:E2"/>
    <mergeCell ref="D56:E56"/>
    <mergeCell ref="A57:C57"/>
    <mergeCell ref="D57:E57"/>
    <mergeCell ref="A6:C6"/>
    <mergeCell ref="D50:E50"/>
    <mergeCell ref="D55:E55"/>
    <mergeCell ref="A50:B50"/>
    <mergeCell ref="A55:B55"/>
    <mergeCell ref="A56:B56"/>
    <mergeCell ref="C48:D48"/>
  </mergeCells>
  <printOptions horizontalCentered="1"/>
  <pageMargins left="0.45" right="0.2" top="0.5" bottom="0.5" header="0.3" footer="0.3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E5" sqref="E5"/>
    </sheetView>
  </sheetViews>
  <sheetFormatPr defaultColWidth="9.140625" defaultRowHeight="15"/>
  <cols>
    <col min="1" max="1" width="64.421875" style="0" customWidth="1"/>
    <col min="2" max="2" width="27.8515625" style="0" customWidth="1"/>
  </cols>
  <sheetData>
    <row r="1" spans="1:5" ht="18">
      <c r="A1" s="176" t="s">
        <v>88</v>
      </c>
      <c r="B1" s="176"/>
      <c r="C1" s="2"/>
      <c r="D1" s="2"/>
      <c r="E1" s="2"/>
    </row>
    <row r="2" spans="1:5" ht="23.25">
      <c r="A2" s="176" t="s">
        <v>75</v>
      </c>
      <c r="B2" s="176"/>
      <c r="C2" s="16"/>
      <c r="D2" s="16"/>
      <c r="E2" s="16"/>
    </row>
    <row r="3" spans="1:5" ht="18">
      <c r="A3" s="179">
        <v>42095</v>
      </c>
      <c r="B3" s="176"/>
      <c r="C3" s="2"/>
      <c r="D3" s="2"/>
      <c r="E3" s="2"/>
    </row>
    <row r="4" spans="1:5" ht="18">
      <c r="A4" s="176"/>
      <c r="B4" s="176"/>
      <c r="C4" s="2"/>
      <c r="D4" s="2"/>
      <c r="E4" s="2"/>
    </row>
    <row r="6" spans="1:2" ht="15.75">
      <c r="A6" s="178" t="s">
        <v>3</v>
      </c>
      <c r="B6" s="67" t="s">
        <v>44</v>
      </c>
    </row>
    <row r="7" spans="1:2" ht="15.75">
      <c r="A7" s="178"/>
      <c r="B7" s="68" t="s">
        <v>45</v>
      </c>
    </row>
    <row r="8" spans="1:2" ht="3.75" customHeight="1">
      <c r="A8" s="45"/>
      <c r="B8" s="45"/>
    </row>
    <row r="9" spans="1:2" ht="30" customHeight="1">
      <c r="A9" s="63" t="s">
        <v>51</v>
      </c>
      <c r="B9" s="70">
        <f>'JURNAL PEMASUKAN-mutasi bank'!L54</f>
        <v>92727000</v>
      </c>
    </row>
    <row r="10" spans="1:2" ht="4.5" customHeight="1">
      <c r="A10" s="45"/>
      <c r="B10" s="69"/>
    </row>
    <row r="11" spans="1:2" s="26" customFormat="1" ht="30" customHeight="1">
      <c r="A11" s="63" t="s">
        <v>49</v>
      </c>
      <c r="B11" s="70">
        <v>0</v>
      </c>
    </row>
    <row r="12" spans="1:2" s="26" customFormat="1" ht="15" customHeight="1">
      <c r="A12" s="71" t="s">
        <v>89</v>
      </c>
      <c r="B12" s="69">
        <v>10000000</v>
      </c>
    </row>
    <row r="13" spans="1:2" ht="15" customHeight="1">
      <c r="A13" s="45"/>
      <c r="B13" s="69">
        <v>0</v>
      </c>
    </row>
    <row r="14" spans="1:2" ht="30" customHeight="1">
      <c r="A14" s="63" t="s">
        <v>90</v>
      </c>
      <c r="B14" s="70">
        <f>SUM(B12:B13)</f>
        <v>10000000</v>
      </c>
    </row>
    <row r="15" spans="1:2" s="26" customFormat="1" ht="30" customHeight="1">
      <c r="A15" s="63" t="s">
        <v>50</v>
      </c>
      <c r="B15" s="57"/>
    </row>
    <row r="16" spans="1:2" ht="15" customHeight="1">
      <c r="A16" s="72" t="s">
        <v>47</v>
      </c>
      <c r="B16" s="69">
        <f>'JURNAL PEMASUKAN-mutasi bank'!G67</f>
        <v>11332.54</v>
      </c>
    </row>
    <row r="17" spans="1:2" ht="16.5">
      <c r="A17" s="45" t="s">
        <v>48</v>
      </c>
      <c r="B17" s="54">
        <v>0</v>
      </c>
    </row>
    <row r="18" spans="1:2" ht="30" customHeight="1">
      <c r="A18" s="63" t="s">
        <v>53</v>
      </c>
      <c r="B18" s="70">
        <f>SUM(B16+B17)</f>
        <v>11332.54</v>
      </c>
    </row>
    <row r="19" spans="1:2" ht="4.5" customHeight="1">
      <c r="A19" s="45"/>
      <c r="B19" s="69"/>
    </row>
    <row r="20" spans="1:2" s="26" customFormat="1" ht="30" customHeight="1">
      <c r="A20" s="63" t="s">
        <v>52</v>
      </c>
      <c r="B20" s="70">
        <v>0</v>
      </c>
    </row>
    <row r="21" spans="1:2" ht="4.5" customHeight="1">
      <c r="A21" s="45"/>
      <c r="B21" s="69"/>
    </row>
    <row r="22" spans="1:2" s="25" customFormat="1" ht="30" customHeight="1">
      <c r="A22" s="63" t="s">
        <v>54</v>
      </c>
      <c r="B22" s="70">
        <f>SUM(B9+B14+B18+B20)</f>
        <v>102738332.54</v>
      </c>
    </row>
    <row r="25" ht="16.5">
      <c r="B25" s="27"/>
    </row>
    <row r="26" ht="16.5">
      <c r="B26" s="3"/>
    </row>
    <row r="27" ht="18.75">
      <c r="B27" s="4"/>
    </row>
    <row r="28" ht="16.5">
      <c r="B28" s="5"/>
    </row>
    <row r="29" ht="18.75">
      <c r="B29" s="6"/>
    </row>
    <row r="30" ht="16.5">
      <c r="B30" s="7"/>
    </row>
  </sheetData>
  <sheetProtection/>
  <mergeCells count="5">
    <mergeCell ref="A6:A7"/>
    <mergeCell ref="A1:B1"/>
    <mergeCell ref="A2:B2"/>
    <mergeCell ref="A3:B3"/>
    <mergeCell ref="A4:B4"/>
  </mergeCells>
  <printOptions horizontalCentered="1"/>
  <pageMargins left="0.45" right="0.2" top="0.5" bottom="0.5" header="0.3" footer="0.3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115" zoomScaleNormal="115" zoomScalePageLayoutView="0" workbookViewId="0" topLeftCell="A30">
      <selection activeCell="E12" sqref="E12"/>
    </sheetView>
  </sheetViews>
  <sheetFormatPr defaultColWidth="9.140625" defaultRowHeight="15"/>
  <cols>
    <col min="1" max="1" width="63.00390625" style="0" customWidth="1"/>
    <col min="2" max="2" width="32.8515625" style="50" customWidth="1"/>
  </cols>
  <sheetData>
    <row r="1" spans="1:2" ht="18">
      <c r="A1" s="176" t="s">
        <v>76</v>
      </c>
      <c r="B1" s="176"/>
    </row>
    <row r="2" spans="1:7" ht="18">
      <c r="A2" s="176" t="s">
        <v>75</v>
      </c>
      <c r="B2" s="176"/>
      <c r="C2" s="2"/>
      <c r="D2" s="2"/>
      <c r="E2" s="2"/>
      <c r="F2" s="2"/>
      <c r="G2" s="2"/>
    </row>
    <row r="3" spans="1:7" ht="18">
      <c r="A3" s="179">
        <v>42095</v>
      </c>
      <c r="B3" s="176"/>
      <c r="C3" s="2"/>
      <c r="D3" s="2"/>
      <c r="E3" s="2"/>
      <c r="F3" s="2"/>
      <c r="G3" s="2"/>
    </row>
    <row r="5" spans="1:2" ht="15.75">
      <c r="A5" s="180" t="s">
        <v>3</v>
      </c>
      <c r="B5" s="61" t="s">
        <v>44</v>
      </c>
    </row>
    <row r="6" spans="1:2" ht="15.75">
      <c r="A6" s="181"/>
      <c r="B6" s="62" t="s">
        <v>45</v>
      </c>
    </row>
    <row r="7" spans="1:2" ht="3.75" customHeight="1">
      <c r="A7" s="28"/>
      <c r="B7" s="55"/>
    </row>
    <row r="8" spans="1:2" ht="30" customHeight="1">
      <c r="A8" s="63" t="s">
        <v>77</v>
      </c>
      <c r="B8" s="54">
        <f>'JURNAL PENGELUARAN'!M10</f>
        <v>15000000</v>
      </c>
    </row>
    <row r="9" spans="1:2" ht="3.75" customHeight="1">
      <c r="A9" s="28"/>
      <c r="B9" s="55"/>
    </row>
    <row r="10" spans="1:2" ht="30" customHeight="1">
      <c r="A10" s="63" t="s">
        <v>55</v>
      </c>
      <c r="B10" s="54">
        <f>'JURNAL PENGELUARAN'!L20</f>
        <v>53435000</v>
      </c>
    </row>
    <row r="11" spans="1:2" ht="3.75" customHeight="1">
      <c r="A11" s="64"/>
      <c r="B11" s="56"/>
    </row>
    <row r="12" spans="1:2" ht="30" customHeight="1">
      <c r="A12" s="63" t="s">
        <v>56</v>
      </c>
      <c r="B12" s="54">
        <f>'JURNAL PENGELUARAN'!M20</f>
        <v>68000</v>
      </c>
    </row>
    <row r="13" spans="1:2" ht="3.75" customHeight="1">
      <c r="A13" s="64"/>
      <c r="B13" s="56"/>
    </row>
    <row r="14" spans="1:2" ht="30" customHeight="1">
      <c r="A14" s="63" t="s">
        <v>57</v>
      </c>
      <c r="B14" s="54">
        <f>'JURNAL PENGELUARAN'!N10</f>
        <v>1000000</v>
      </c>
    </row>
    <row r="15" spans="1:2" ht="3.75" customHeight="1">
      <c r="A15" s="64"/>
      <c r="B15" s="56"/>
    </row>
    <row r="16" spans="1:2" ht="30" customHeight="1">
      <c r="A16" s="63" t="s">
        <v>58</v>
      </c>
      <c r="B16" s="54">
        <f>'JURNAL PENGELUARAN'!M41</f>
        <v>2090000</v>
      </c>
    </row>
    <row r="17" spans="1:2" ht="3.75" customHeight="1">
      <c r="A17" s="64"/>
      <c r="B17" s="56"/>
    </row>
    <row r="18" spans="1:2" ht="30" customHeight="1">
      <c r="A18" s="63" t="s">
        <v>59</v>
      </c>
      <c r="B18" s="57">
        <v>0</v>
      </c>
    </row>
    <row r="19" spans="1:2" ht="3.75" customHeight="1">
      <c r="A19" s="65"/>
      <c r="B19" s="58"/>
    </row>
    <row r="20" spans="1:2" ht="19.5" customHeight="1">
      <c r="A20" s="63" t="s">
        <v>62</v>
      </c>
      <c r="B20" s="57">
        <v>0</v>
      </c>
    </row>
    <row r="21" spans="1:2" ht="16.5">
      <c r="A21" s="45" t="s">
        <v>60</v>
      </c>
      <c r="B21" s="59">
        <v>0</v>
      </c>
    </row>
    <row r="22" spans="1:2" ht="16.5">
      <c r="A22" s="45" t="s">
        <v>78</v>
      </c>
      <c r="B22" s="59">
        <v>0</v>
      </c>
    </row>
    <row r="23" spans="1:2" ht="19.5" customHeight="1">
      <c r="A23" s="63" t="s">
        <v>69</v>
      </c>
      <c r="B23" s="59">
        <v>0</v>
      </c>
    </row>
    <row r="24" spans="1:2" ht="3.75" customHeight="1">
      <c r="A24" s="65"/>
      <c r="B24" s="58"/>
    </row>
    <row r="25" spans="1:2" ht="30" customHeight="1">
      <c r="A25" s="63" t="s">
        <v>61</v>
      </c>
      <c r="B25" s="59">
        <v>0</v>
      </c>
    </row>
    <row r="26" spans="1:2" ht="3.75" customHeight="1">
      <c r="A26" s="64"/>
      <c r="B26" s="56"/>
    </row>
    <row r="27" spans="1:2" ht="30" customHeight="1">
      <c r="A27" s="63" t="s">
        <v>79</v>
      </c>
      <c r="B27" s="54">
        <f>'JURNAL PENGELUARAN'!N25</f>
        <v>3600000</v>
      </c>
    </row>
    <row r="28" spans="1:2" ht="3.75" customHeight="1">
      <c r="A28" s="66"/>
      <c r="B28" s="60"/>
    </row>
    <row r="29" spans="1:2" ht="30" customHeight="1">
      <c r="A29" s="63" t="s">
        <v>63</v>
      </c>
      <c r="B29" s="54">
        <f>'JURNAL PENGELUARAN'!N19</f>
        <v>52000</v>
      </c>
    </row>
    <row r="30" spans="1:2" ht="3.75" customHeight="1">
      <c r="A30" s="66"/>
      <c r="B30" s="60"/>
    </row>
    <row r="31" spans="1:2" ht="30" customHeight="1">
      <c r="A31" s="63" t="s">
        <v>64</v>
      </c>
      <c r="B31" s="54">
        <f>'JURNAL PENGELUARAN'!N28</f>
        <v>52000</v>
      </c>
    </row>
    <row r="32" spans="1:2" ht="3.75" customHeight="1">
      <c r="A32" s="66"/>
      <c r="B32" s="60"/>
    </row>
    <row r="33" spans="1:2" ht="30" customHeight="1">
      <c r="A33" s="63" t="s">
        <v>80</v>
      </c>
      <c r="B33" s="54">
        <f>'JURNAL PENGELUARAN'!N32</f>
        <v>30000</v>
      </c>
    </row>
    <row r="34" spans="1:2" ht="3.75" customHeight="1">
      <c r="A34" s="66"/>
      <c r="B34" s="60"/>
    </row>
    <row r="35" spans="1:2" ht="30" customHeight="1">
      <c r="A35" s="63" t="s">
        <v>65</v>
      </c>
      <c r="B35" s="54">
        <f>'JURNAL PENGELUARAN'!M28</f>
        <v>56000</v>
      </c>
    </row>
    <row r="36" spans="1:2" ht="3.75" customHeight="1">
      <c r="A36" s="66"/>
      <c r="B36" s="56"/>
    </row>
    <row r="37" spans="1:2" ht="30" customHeight="1">
      <c r="A37" s="63" t="s">
        <v>66</v>
      </c>
      <c r="B37" s="59">
        <v>0</v>
      </c>
    </row>
    <row r="38" spans="1:2" ht="3.75" customHeight="1">
      <c r="A38" s="66"/>
      <c r="B38" s="56"/>
    </row>
    <row r="39" spans="1:2" ht="30" customHeight="1">
      <c r="A39" s="63" t="s">
        <v>67</v>
      </c>
      <c r="B39" s="59">
        <v>0</v>
      </c>
    </row>
    <row r="40" spans="1:2" ht="3.75" customHeight="1">
      <c r="A40" s="66"/>
      <c r="B40" s="56"/>
    </row>
    <row r="41" spans="1:2" ht="30" customHeight="1">
      <c r="A41" s="63" t="s">
        <v>68</v>
      </c>
      <c r="B41" s="59">
        <v>0</v>
      </c>
    </row>
    <row r="42" spans="1:2" ht="3.75" customHeight="1">
      <c r="A42" s="66"/>
      <c r="B42" s="56"/>
    </row>
    <row r="43" spans="1:2" ht="30" customHeight="1">
      <c r="A43" s="63" t="s">
        <v>81</v>
      </c>
      <c r="B43" s="54">
        <f>'JURNAL PENGELUARAN'!F129</f>
        <v>31000</v>
      </c>
    </row>
    <row r="44" spans="1:2" ht="3.75" customHeight="1">
      <c r="A44" s="64"/>
      <c r="B44" s="52"/>
    </row>
    <row r="45" spans="1:2" ht="30" customHeight="1">
      <c r="A45" s="63" t="s">
        <v>129</v>
      </c>
      <c r="B45" s="54">
        <f>'JURNAL PENGELUARAN'!F117</f>
        <v>10000000</v>
      </c>
    </row>
    <row r="46" spans="1:2" ht="3.75" customHeight="1">
      <c r="A46" s="64"/>
      <c r="B46" s="53"/>
    </row>
    <row r="47" spans="1:2" ht="30" customHeight="1">
      <c r="A47" s="63" t="s">
        <v>85</v>
      </c>
      <c r="B47" s="57">
        <f>SUM(B8:B45)</f>
        <v>85414000</v>
      </c>
    </row>
    <row r="48" ht="16.5">
      <c r="B48" s="51"/>
    </row>
  </sheetData>
  <sheetProtection/>
  <mergeCells count="4">
    <mergeCell ref="A1:B1"/>
    <mergeCell ref="A2:B2"/>
    <mergeCell ref="A3:B3"/>
    <mergeCell ref="A5:A6"/>
  </mergeCells>
  <printOptions horizontalCentered="1"/>
  <pageMargins left="0.45" right="0.2" top="0.5" bottom="0.25" header="0.3" footer="0.3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zoomScalePageLayoutView="0" workbookViewId="0" topLeftCell="A31">
      <selection activeCell="A2" sqref="A2:D4"/>
    </sheetView>
  </sheetViews>
  <sheetFormatPr defaultColWidth="9.140625" defaultRowHeight="15"/>
  <cols>
    <col min="1" max="1" width="4.57421875" style="0" customWidth="1"/>
    <col min="2" max="2" width="14.57421875" style="0" customWidth="1"/>
    <col min="3" max="3" width="10.57421875" style="0" customWidth="1"/>
    <col min="4" max="4" width="22.28125" style="0" customWidth="1"/>
    <col min="5" max="5" width="22.7109375" style="0" customWidth="1"/>
    <col min="6" max="6" width="14.140625" style="0" customWidth="1"/>
    <col min="7" max="7" width="14.7109375" style="0" customWidth="1"/>
    <col min="8" max="8" width="6.8515625" style="0" customWidth="1"/>
    <col min="12" max="12" width="18.57421875" style="0" customWidth="1"/>
  </cols>
  <sheetData>
    <row r="1" spans="1:8" ht="23.25">
      <c r="A1" s="184" t="s">
        <v>95</v>
      </c>
      <c r="B1" s="184"/>
      <c r="C1" s="184"/>
      <c r="D1" s="184"/>
      <c r="E1" s="184"/>
      <c r="F1" s="184"/>
      <c r="G1" s="184"/>
      <c r="H1" s="184"/>
    </row>
    <row r="2" spans="1:4" ht="34.5" customHeight="1">
      <c r="A2" s="182" t="s">
        <v>96</v>
      </c>
      <c r="B2" s="182"/>
      <c r="C2" s="183" t="s">
        <v>135</v>
      </c>
      <c r="D2" s="183"/>
    </row>
    <row r="3" spans="1:4" ht="24.75" customHeight="1">
      <c r="A3" s="182" t="s">
        <v>97</v>
      </c>
      <c r="B3" s="182"/>
      <c r="C3" s="183" t="s">
        <v>136</v>
      </c>
      <c r="D3" s="183"/>
    </row>
    <row r="4" spans="1:4" ht="24.75" customHeight="1">
      <c r="A4" s="182" t="s">
        <v>98</v>
      </c>
      <c r="B4" s="182"/>
      <c r="C4" s="186" t="s">
        <v>137</v>
      </c>
      <c r="D4" s="186"/>
    </row>
    <row r="5" spans="1:4" ht="30.75" customHeight="1">
      <c r="A5" s="182" t="s">
        <v>99</v>
      </c>
      <c r="B5" s="182"/>
      <c r="C5" s="185">
        <v>106531000</v>
      </c>
      <c r="D5" s="185"/>
    </row>
    <row r="6" spans="1:12" ht="30.75" customHeight="1">
      <c r="A6" s="182" t="s">
        <v>100</v>
      </c>
      <c r="B6" s="182"/>
      <c r="C6" s="185">
        <v>102738332.54</v>
      </c>
      <c r="D6" s="185"/>
      <c r="L6" s="131" t="s">
        <v>248</v>
      </c>
    </row>
    <row r="7" spans="1:12" ht="29.25" customHeight="1">
      <c r="A7" s="182" t="s">
        <v>138</v>
      </c>
      <c r="B7" s="182"/>
      <c r="C7" s="185">
        <v>1756461.68</v>
      </c>
      <c r="D7" s="185"/>
      <c r="L7" s="128">
        <v>2000000</v>
      </c>
    </row>
    <row r="8" spans="1:12" ht="24.75" customHeight="1">
      <c r="A8" s="126"/>
      <c r="L8" s="128">
        <v>2300000</v>
      </c>
    </row>
    <row r="9" spans="1:12" ht="33" customHeight="1">
      <c r="A9" s="127" t="s">
        <v>0</v>
      </c>
      <c r="B9" s="127" t="s">
        <v>101</v>
      </c>
      <c r="C9" s="127" t="s">
        <v>102</v>
      </c>
      <c r="D9" s="127" t="s">
        <v>103</v>
      </c>
      <c r="E9" s="127" t="s">
        <v>104</v>
      </c>
      <c r="F9" s="127" t="s">
        <v>7</v>
      </c>
      <c r="G9" s="127" t="s">
        <v>8</v>
      </c>
      <c r="H9" s="150" t="s">
        <v>105</v>
      </c>
      <c r="L9" s="128">
        <v>4000000</v>
      </c>
    </row>
    <row r="10" spans="1:12" ht="30" customHeight="1">
      <c r="A10" s="142">
        <v>1</v>
      </c>
      <c r="B10" s="143">
        <v>42008.38611111111</v>
      </c>
      <c r="C10" s="144">
        <v>42008</v>
      </c>
      <c r="D10" s="145" t="s">
        <v>139</v>
      </c>
      <c r="E10" s="145" t="s">
        <v>106</v>
      </c>
      <c r="F10" s="146"/>
      <c r="G10" s="147">
        <v>2000000</v>
      </c>
      <c r="H10" s="148">
        <v>213</v>
      </c>
      <c r="L10" s="128">
        <v>100000</v>
      </c>
    </row>
    <row r="11" spans="1:12" ht="30" customHeight="1">
      <c r="A11" s="142">
        <v>2</v>
      </c>
      <c r="B11" s="143">
        <v>42008.388194444444</v>
      </c>
      <c r="C11" s="144">
        <v>42008</v>
      </c>
      <c r="D11" s="145" t="s">
        <v>140</v>
      </c>
      <c r="E11" s="145" t="s">
        <v>106</v>
      </c>
      <c r="F11" s="146"/>
      <c r="G11" s="147">
        <v>2300000</v>
      </c>
      <c r="H11" s="148">
        <v>213</v>
      </c>
      <c r="L11" s="128">
        <v>2000000</v>
      </c>
    </row>
    <row r="12" spans="1:12" ht="30" customHeight="1">
      <c r="A12" s="142">
        <v>3</v>
      </c>
      <c r="B12" s="143">
        <v>42008.39236111111</v>
      </c>
      <c r="C12" s="144">
        <v>42008</v>
      </c>
      <c r="D12" s="145" t="s">
        <v>141</v>
      </c>
      <c r="E12" s="145" t="s">
        <v>142</v>
      </c>
      <c r="F12" s="146"/>
      <c r="G12" s="147">
        <v>4000000</v>
      </c>
      <c r="H12" s="148">
        <v>213</v>
      </c>
      <c r="L12" s="128">
        <v>200000</v>
      </c>
    </row>
    <row r="13" spans="1:12" ht="30" customHeight="1">
      <c r="A13" s="142">
        <v>4</v>
      </c>
      <c r="B13" s="143">
        <v>42008.40625</v>
      </c>
      <c r="C13" s="144">
        <v>42008</v>
      </c>
      <c r="D13" s="145" t="s">
        <v>143</v>
      </c>
      <c r="E13" s="145" t="s">
        <v>106</v>
      </c>
      <c r="F13" s="146"/>
      <c r="G13" s="147">
        <v>100000</v>
      </c>
      <c r="H13" s="148">
        <v>213</v>
      </c>
      <c r="L13" s="128">
        <v>300000</v>
      </c>
    </row>
    <row r="14" spans="1:12" ht="30" customHeight="1">
      <c r="A14" s="142">
        <v>5</v>
      </c>
      <c r="B14" s="143">
        <v>42008.57777777778</v>
      </c>
      <c r="C14" s="144">
        <v>42008</v>
      </c>
      <c r="D14" s="145" t="s">
        <v>144</v>
      </c>
      <c r="E14" s="145" t="s">
        <v>107</v>
      </c>
      <c r="F14" s="146"/>
      <c r="G14" s="147">
        <v>2000000</v>
      </c>
      <c r="H14" s="148">
        <v>213</v>
      </c>
      <c r="L14" s="128">
        <v>7000000</v>
      </c>
    </row>
    <row r="15" spans="1:12" ht="30" customHeight="1">
      <c r="A15" s="142">
        <v>6</v>
      </c>
      <c r="B15" s="143">
        <v>42008.60833333333</v>
      </c>
      <c r="C15" s="144">
        <v>42008</v>
      </c>
      <c r="D15" s="145" t="s">
        <v>145</v>
      </c>
      <c r="E15" s="145" t="s">
        <v>146</v>
      </c>
      <c r="F15" s="149">
        <v>36000000</v>
      </c>
      <c r="G15" s="146"/>
      <c r="H15" s="148">
        <v>213</v>
      </c>
      <c r="L15" s="128">
        <v>1000000</v>
      </c>
    </row>
    <row r="16" spans="1:12" ht="30" customHeight="1">
      <c r="A16" s="142">
        <v>7</v>
      </c>
      <c r="B16" s="143">
        <v>42008.736805555556</v>
      </c>
      <c r="C16" s="144">
        <v>42008</v>
      </c>
      <c r="D16" s="145" t="s">
        <v>147</v>
      </c>
      <c r="E16" s="145" t="s">
        <v>108</v>
      </c>
      <c r="F16" s="146"/>
      <c r="G16" s="147">
        <v>200000</v>
      </c>
      <c r="H16" s="148">
        <v>213</v>
      </c>
      <c r="L16" s="128">
        <v>10000000</v>
      </c>
    </row>
    <row r="17" spans="1:12" ht="30" customHeight="1">
      <c r="A17" s="142">
        <v>8</v>
      </c>
      <c r="B17" s="143">
        <v>42039.46111111111</v>
      </c>
      <c r="C17" s="144">
        <v>42039</v>
      </c>
      <c r="D17" s="145" t="s">
        <v>148</v>
      </c>
      <c r="E17" s="145" t="s">
        <v>108</v>
      </c>
      <c r="F17" s="146"/>
      <c r="G17" s="147">
        <v>300000</v>
      </c>
      <c r="H17" s="148">
        <v>213</v>
      </c>
      <c r="L17" s="128">
        <v>500000</v>
      </c>
    </row>
    <row r="18" spans="1:12" ht="30" customHeight="1">
      <c r="A18" s="142">
        <v>9</v>
      </c>
      <c r="B18" s="143">
        <v>42039.71319444444</v>
      </c>
      <c r="C18" s="144">
        <v>42039</v>
      </c>
      <c r="D18" s="145" t="s">
        <v>149</v>
      </c>
      <c r="E18" s="145" t="s">
        <v>106</v>
      </c>
      <c r="F18" s="146"/>
      <c r="G18" s="147">
        <v>7000000</v>
      </c>
      <c r="H18" s="148">
        <v>213</v>
      </c>
      <c r="L18" s="128">
        <v>400000</v>
      </c>
    </row>
    <row r="19" spans="1:12" ht="30" customHeight="1">
      <c r="A19" s="142">
        <v>10</v>
      </c>
      <c r="B19" s="143">
        <v>42039.731944444444</v>
      </c>
      <c r="C19" s="144">
        <v>42039</v>
      </c>
      <c r="D19" s="145" t="s">
        <v>150</v>
      </c>
      <c r="E19" s="145" t="s">
        <v>109</v>
      </c>
      <c r="F19" s="149">
        <v>7500000</v>
      </c>
      <c r="G19" s="146"/>
      <c r="H19" s="148">
        <v>213</v>
      </c>
      <c r="L19" s="128">
        <v>150000</v>
      </c>
    </row>
    <row r="20" spans="1:12" ht="30" customHeight="1">
      <c r="A20" s="142">
        <v>11</v>
      </c>
      <c r="B20" s="143">
        <v>42039.73263888889</v>
      </c>
      <c r="C20" s="144">
        <v>42039</v>
      </c>
      <c r="D20" s="145" t="s">
        <v>151</v>
      </c>
      <c r="E20" s="145" t="s">
        <v>106</v>
      </c>
      <c r="F20" s="146"/>
      <c r="G20" s="147">
        <v>1000000</v>
      </c>
      <c r="H20" s="148">
        <v>213</v>
      </c>
      <c r="L20" s="128">
        <v>500000</v>
      </c>
    </row>
    <row r="21" spans="1:12" ht="30" customHeight="1">
      <c r="A21" s="142">
        <v>12</v>
      </c>
      <c r="B21" s="143">
        <v>42067.34444444445</v>
      </c>
      <c r="C21" s="144">
        <v>42159</v>
      </c>
      <c r="D21" s="145" t="s">
        <v>152</v>
      </c>
      <c r="E21" s="145" t="s">
        <v>108</v>
      </c>
      <c r="F21" s="146"/>
      <c r="G21" s="147">
        <v>10000000</v>
      </c>
      <c r="H21" s="148">
        <v>213</v>
      </c>
      <c r="L21" s="128">
        <v>5000000</v>
      </c>
    </row>
    <row r="22" spans="1:12" ht="30" customHeight="1">
      <c r="A22" s="142">
        <v>13</v>
      </c>
      <c r="B22" s="143">
        <v>42067.447916666664</v>
      </c>
      <c r="C22" s="144">
        <v>42159</v>
      </c>
      <c r="D22" s="145" t="s">
        <v>153</v>
      </c>
      <c r="E22" s="145" t="s">
        <v>108</v>
      </c>
      <c r="F22" s="146"/>
      <c r="G22" s="147">
        <v>500000</v>
      </c>
      <c r="H22" s="148">
        <v>213</v>
      </c>
      <c r="L22" s="128">
        <v>1000000</v>
      </c>
    </row>
    <row r="23" spans="1:12" ht="30" customHeight="1">
      <c r="A23" s="142">
        <v>14</v>
      </c>
      <c r="B23" s="143">
        <v>42067.46527777778</v>
      </c>
      <c r="C23" s="144">
        <v>42159</v>
      </c>
      <c r="D23" s="145" t="s">
        <v>154</v>
      </c>
      <c r="E23" s="145" t="s">
        <v>155</v>
      </c>
      <c r="F23" s="146"/>
      <c r="G23" s="147">
        <v>400000</v>
      </c>
      <c r="H23" s="148">
        <v>213</v>
      </c>
      <c r="L23" s="128">
        <v>200000</v>
      </c>
    </row>
    <row r="24" spans="1:12" ht="30" customHeight="1">
      <c r="A24" s="142">
        <v>15</v>
      </c>
      <c r="B24" s="143">
        <v>42067.479166666664</v>
      </c>
      <c r="C24" s="144">
        <v>42159</v>
      </c>
      <c r="D24" s="145" t="s">
        <v>156</v>
      </c>
      <c r="E24" s="145" t="s">
        <v>106</v>
      </c>
      <c r="F24" s="146"/>
      <c r="G24" s="147">
        <v>150000</v>
      </c>
      <c r="H24" s="148">
        <v>213</v>
      </c>
      <c r="L24" s="128">
        <v>2500000</v>
      </c>
    </row>
    <row r="25" spans="1:12" ht="30" customHeight="1">
      <c r="A25" s="142">
        <v>16</v>
      </c>
      <c r="B25" s="143">
        <v>42067.58541666667</v>
      </c>
      <c r="C25" s="144">
        <v>42159</v>
      </c>
      <c r="D25" s="145" t="s">
        <v>157</v>
      </c>
      <c r="E25" s="145" t="s">
        <v>109</v>
      </c>
      <c r="F25" s="149">
        <v>12000000</v>
      </c>
      <c r="G25" s="146"/>
      <c r="H25" s="148">
        <v>213</v>
      </c>
      <c r="L25" s="128">
        <v>10000000</v>
      </c>
    </row>
    <row r="26" spans="1:12" ht="30" customHeight="1">
      <c r="A26" s="142">
        <v>17</v>
      </c>
      <c r="B26" s="143">
        <v>42067.78611111111</v>
      </c>
      <c r="C26" s="144">
        <v>42159</v>
      </c>
      <c r="D26" s="145" t="s">
        <v>158</v>
      </c>
      <c r="E26" s="145" t="s">
        <v>108</v>
      </c>
      <c r="F26" s="146"/>
      <c r="G26" s="147">
        <v>500000</v>
      </c>
      <c r="H26" s="148">
        <v>213</v>
      </c>
      <c r="L26" s="128">
        <v>5000000</v>
      </c>
    </row>
    <row r="27" spans="1:12" ht="30" customHeight="1">
      <c r="A27" s="142">
        <v>18</v>
      </c>
      <c r="B27" s="143">
        <v>42067.90138888889</v>
      </c>
      <c r="C27" s="144">
        <v>42159</v>
      </c>
      <c r="D27" s="145" t="s">
        <v>159</v>
      </c>
      <c r="E27" s="145" t="s">
        <v>106</v>
      </c>
      <c r="F27" s="146"/>
      <c r="G27" s="147">
        <v>5000000</v>
      </c>
      <c r="H27" s="148">
        <v>213</v>
      </c>
      <c r="L27" s="128">
        <v>100000</v>
      </c>
    </row>
    <row r="28" spans="1:12" ht="30" customHeight="1">
      <c r="A28" s="142">
        <v>19</v>
      </c>
      <c r="B28" s="143">
        <v>42098.569444444445</v>
      </c>
      <c r="C28" s="144">
        <v>42159</v>
      </c>
      <c r="D28" s="145" t="s">
        <v>160</v>
      </c>
      <c r="E28" s="145" t="s">
        <v>106</v>
      </c>
      <c r="F28" s="146"/>
      <c r="G28" s="147">
        <v>1000000</v>
      </c>
      <c r="H28" s="148">
        <v>213</v>
      </c>
      <c r="L28" s="128">
        <v>100000</v>
      </c>
    </row>
    <row r="29" spans="1:12" ht="30" customHeight="1">
      <c r="A29" s="142">
        <v>20</v>
      </c>
      <c r="B29" s="143">
        <v>42098.84652777778</v>
      </c>
      <c r="C29" s="144">
        <v>42159</v>
      </c>
      <c r="D29" s="145" t="s">
        <v>161</v>
      </c>
      <c r="E29" s="145" t="s">
        <v>108</v>
      </c>
      <c r="F29" s="146"/>
      <c r="G29" s="147">
        <v>200000</v>
      </c>
      <c r="H29" s="148">
        <v>213</v>
      </c>
      <c r="L29" s="128">
        <v>2000000</v>
      </c>
    </row>
    <row r="30" spans="1:12" ht="30" customHeight="1">
      <c r="A30" s="142">
        <v>21</v>
      </c>
      <c r="B30" s="143">
        <v>42159.39236111111</v>
      </c>
      <c r="C30" s="144">
        <v>42159</v>
      </c>
      <c r="D30" s="145" t="s">
        <v>162</v>
      </c>
      <c r="E30" s="145" t="s">
        <v>108</v>
      </c>
      <c r="F30" s="146"/>
      <c r="G30" s="147">
        <v>2500000</v>
      </c>
      <c r="H30" s="148">
        <v>213</v>
      </c>
      <c r="L30" s="128">
        <v>500000</v>
      </c>
    </row>
    <row r="31" spans="1:12" ht="30" customHeight="1">
      <c r="A31" s="142">
        <v>22</v>
      </c>
      <c r="B31" s="143">
        <v>42189.354166666664</v>
      </c>
      <c r="C31" s="144">
        <v>42189</v>
      </c>
      <c r="D31" s="145" t="s">
        <v>163</v>
      </c>
      <c r="E31" s="145" t="s">
        <v>106</v>
      </c>
      <c r="F31" s="146"/>
      <c r="G31" s="147">
        <v>10000000</v>
      </c>
      <c r="H31" s="148">
        <v>213</v>
      </c>
      <c r="L31" s="128"/>
    </row>
    <row r="32" spans="1:12" ht="30" customHeight="1">
      <c r="A32" s="142">
        <v>23</v>
      </c>
      <c r="B32" s="143">
        <v>42189.59375</v>
      </c>
      <c r="C32" s="144">
        <v>42189</v>
      </c>
      <c r="D32" s="145" t="s">
        <v>164</v>
      </c>
      <c r="E32" s="145" t="s">
        <v>165</v>
      </c>
      <c r="F32" s="149">
        <v>10000</v>
      </c>
      <c r="G32" s="146"/>
      <c r="H32" s="148">
        <v>975</v>
      </c>
      <c r="L32" s="128">
        <v>500000</v>
      </c>
    </row>
    <row r="33" spans="1:12" ht="30" customHeight="1">
      <c r="A33" s="142">
        <v>24</v>
      </c>
      <c r="B33" s="143">
        <v>42220.336805555555</v>
      </c>
      <c r="C33" s="144">
        <v>42220</v>
      </c>
      <c r="D33" s="145" t="s">
        <v>166</v>
      </c>
      <c r="E33" s="145" t="s">
        <v>107</v>
      </c>
      <c r="F33" s="146"/>
      <c r="G33" s="147">
        <v>5000000</v>
      </c>
      <c r="H33" s="148">
        <v>213</v>
      </c>
      <c r="L33" s="128">
        <v>1742000</v>
      </c>
    </row>
    <row r="34" spans="1:12" ht="30" customHeight="1">
      <c r="A34" s="142">
        <v>25</v>
      </c>
      <c r="B34" s="143">
        <v>42220.35138888889</v>
      </c>
      <c r="C34" s="144">
        <v>42220</v>
      </c>
      <c r="D34" s="145" t="s">
        <v>167</v>
      </c>
      <c r="E34" s="145" t="s">
        <v>109</v>
      </c>
      <c r="F34" s="149">
        <v>6000000</v>
      </c>
      <c r="G34" s="146"/>
      <c r="H34" s="148">
        <v>213</v>
      </c>
      <c r="L34" s="128">
        <v>500000</v>
      </c>
    </row>
    <row r="35" spans="1:12" ht="30" customHeight="1">
      <c r="A35" s="142">
        <v>26</v>
      </c>
      <c r="B35" s="143">
        <v>42220.40277777778</v>
      </c>
      <c r="C35" s="144">
        <v>42220</v>
      </c>
      <c r="D35" s="145" t="s">
        <v>168</v>
      </c>
      <c r="E35" s="145" t="s">
        <v>107</v>
      </c>
      <c r="F35" s="146"/>
      <c r="G35" s="147">
        <v>100000</v>
      </c>
      <c r="H35" s="148">
        <v>213</v>
      </c>
      <c r="L35" s="128">
        <v>1100000</v>
      </c>
    </row>
    <row r="36" spans="1:12" ht="30" customHeight="1">
      <c r="A36" s="142">
        <v>27</v>
      </c>
      <c r="B36" s="143">
        <v>42251.41180555556</v>
      </c>
      <c r="C36" s="144">
        <v>42251</v>
      </c>
      <c r="D36" s="145" t="s">
        <v>169</v>
      </c>
      <c r="E36" s="145" t="s">
        <v>127</v>
      </c>
      <c r="F36" s="146"/>
      <c r="G36" s="147">
        <v>100000</v>
      </c>
      <c r="H36" s="148">
        <v>52</v>
      </c>
      <c r="L36" s="128">
        <v>1000000</v>
      </c>
    </row>
    <row r="37" spans="1:12" ht="30" customHeight="1">
      <c r="A37" s="142">
        <v>28</v>
      </c>
      <c r="B37" s="143">
        <v>42281.413194444445</v>
      </c>
      <c r="C37" s="144">
        <v>42281</v>
      </c>
      <c r="D37" s="145" t="s">
        <v>170</v>
      </c>
      <c r="E37" s="145" t="s">
        <v>171</v>
      </c>
      <c r="F37" s="146"/>
      <c r="G37" s="147">
        <v>2000000</v>
      </c>
      <c r="H37" s="148">
        <v>52</v>
      </c>
      <c r="L37" s="128">
        <v>135000</v>
      </c>
    </row>
    <row r="38" spans="1:12" ht="30" customHeight="1">
      <c r="A38" s="142">
        <v>29</v>
      </c>
      <c r="B38" s="108">
        <v>42281.63680555556</v>
      </c>
      <c r="C38" s="144">
        <v>42281</v>
      </c>
      <c r="D38" s="145" t="s">
        <v>172</v>
      </c>
      <c r="E38" s="145" t="s">
        <v>106</v>
      </c>
      <c r="F38" s="146"/>
      <c r="G38" s="147">
        <v>500000</v>
      </c>
      <c r="H38" s="148">
        <v>213</v>
      </c>
      <c r="L38" s="128">
        <v>1000000</v>
      </c>
    </row>
    <row r="39" spans="1:12" ht="30" customHeight="1">
      <c r="A39" s="142">
        <v>30</v>
      </c>
      <c r="B39" s="142" t="s">
        <v>173</v>
      </c>
      <c r="C39" s="142" t="s">
        <v>174</v>
      </c>
      <c r="D39" s="145" t="s">
        <v>175</v>
      </c>
      <c r="E39" s="145" t="s">
        <v>176</v>
      </c>
      <c r="F39" s="146"/>
      <c r="G39" s="147">
        <v>10000000</v>
      </c>
      <c r="H39" s="148">
        <v>52</v>
      </c>
      <c r="L39" s="128">
        <v>500000</v>
      </c>
    </row>
    <row r="40" spans="1:12" ht="30" customHeight="1">
      <c r="A40" s="142">
        <v>31</v>
      </c>
      <c r="B40" s="142" t="s">
        <v>177</v>
      </c>
      <c r="C40" s="142" t="s">
        <v>178</v>
      </c>
      <c r="D40" s="145" t="s">
        <v>179</v>
      </c>
      <c r="E40" s="145" t="s">
        <v>127</v>
      </c>
      <c r="F40" s="146"/>
      <c r="G40" s="147">
        <v>500000</v>
      </c>
      <c r="H40" s="148">
        <v>52</v>
      </c>
      <c r="L40" s="128">
        <v>5000000</v>
      </c>
    </row>
    <row r="41" spans="1:12" ht="30" customHeight="1">
      <c r="A41" s="142">
        <v>32</v>
      </c>
      <c r="B41" s="142" t="s">
        <v>180</v>
      </c>
      <c r="C41" s="142" t="s">
        <v>181</v>
      </c>
      <c r="D41" s="145" t="s">
        <v>182</v>
      </c>
      <c r="E41" s="145" t="s">
        <v>183</v>
      </c>
      <c r="F41" s="146"/>
      <c r="G41" s="147">
        <v>1742000</v>
      </c>
      <c r="H41" s="148">
        <v>52</v>
      </c>
      <c r="L41" s="128">
        <v>200000</v>
      </c>
    </row>
    <row r="42" spans="1:12" ht="30" customHeight="1">
      <c r="A42" s="142">
        <v>33</v>
      </c>
      <c r="B42" s="142" t="s">
        <v>184</v>
      </c>
      <c r="C42" s="142" t="s">
        <v>185</v>
      </c>
      <c r="D42" s="145" t="s">
        <v>186</v>
      </c>
      <c r="E42" s="145" t="s">
        <v>187</v>
      </c>
      <c r="F42" s="149">
        <v>10000000</v>
      </c>
      <c r="G42" s="146"/>
      <c r="H42" s="148">
        <v>213</v>
      </c>
      <c r="L42" s="128">
        <v>1000000</v>
      </c>
    </row>
    <row r="43" spans="1:12" ht="30" customHeight="1">
      <c r="A43" s="142">
        <v>34</v>
      </c>
      <c r="B43" s="142" t="s">
        <v>188</v>
      </c>
      <c r="C43" s="142" t="s">
        <v>189</v>
      </c>
      <c r="D43" s="145" t="s">
        <v>190</v>
      </c>
      <c r="E43" s="145" t="s">
        <v>106</v>
      </c>
      <c r="F43" s="146"/>
      <c r="G43" s="147">
        <v>500000</v>
      </c>
      <c r="H43" s="148">
        <v>213</v>
      </c>
      <c r="L43" s="128">
        <v>1000000</v>
      </c>
    </row>
    <row r="44" spans="1:12" ht="30" customHeight="1">
      <c r="A44" s="142">
        <v>35</v>
      </c>
      <c r="B44" s="142" t="s">
        <v>191</v>
      </c>
      <c r="C44" s="142" t="s">
        <v>192</v>
      </c>
      <c r="D44" s="145" t="s">
        <v>193</v>
      </c>
      <c r="E44" s="145" t="s">
        <v>109</v>
      </c>
      <c r="F44" s="149">
        <v>10000000</v>
      </c>
      <c r="G44" s="146"/>
      <c r="H44" s="148">
        <v>213</v>
      </c>
      <c r="L44" s="128">
        <v>750000</v>
      </c>
    </row>
    <row r="45" spans="1:12" ht="30" customHeight="1">
      <c r="A45" s="142">
        <v>36</v>
      </c>
      <c r="B45" s="142" t="s">
        <v>194</v>
      </c>
      <c r="C45" s="142" t="s">
        <v>195</v>
      </c>
      <c r="D45" s="145" t="s">
        <v>196</v>
      </c>
      <c r="E45" s="145" t="s">
        <v>197</v>
      </c>
      <c r="F45" s="146"/>
      <c r="G45" s="147">
        <v>1100000</v>
      </c>
      <c r="H45" s="148">
        <v>52</v>
      </c>
      <c r="L45" s="128">
        <v>250000</v>
      </c>
    </row>
    <row r="46" spans="1:12" ht="30" customHeight="1">
      <c r="A46" s="142">
        <v>37</v>
      </c>
      <c r="B46" s="142" t="s">
        <v>198</v>
      </c>
      <c r="C46" s="142" t="s">
        <v>195</v>
      </c>
      <c r="D46" s="145" t="s">
        <v>199</v>
      </c>
      <c r="E46" s="145" t="s">
        <v>200</v>
      </c>
      <c r="F46" s="146"/>
      <c r="G46" s="147">
        <v>1000000</v>
      </c>
      <c r="H46" s="148">
        <v>52</v>
      </c>
      <c r="L46" s="128">
        <v>500000</v>
      </c>
    </row>
    <row r="47" spans="1:12" ht="30" customHeight="1">
      <c r="A47" s="142">
        <v>38</v>
      </c>
      <c r="B47" s="142" t="s">
        <v>201</v>
      </c>
      <c r="C47" s="142" t="s">
        <v>195</v>
      </c>
      <c r="D47" s="145" t="s">
        <v>202</v>
      </c>
      <c r="E47" s="145" t="s">
        <v>203</v>
      </c>
      <c r="F47" s="146"/>
      <c r="G47" s="147">
        <v>135000</v>
      </c>
      <c r="H47" s="148">
        <v>52</v>
      </c>
      <c r="L47" s="128">
        <v>10000000</v>
      </c>
    </row>
    <row r="48" spans="1:12" ht="30" customHeight="1">
      <c r="A48" s="142">
        <v>39</v>
      </c>
      <c r="B48" s="142" t="s">
        <v>204</v>
      </c>
      <c r="C48" s="142" t="s">
        <v>205</v>
      </c>
      <c r="D48" s="145" t="s">
        <v>206</v>
      </c>
      <c r="E48" s="145" t="s">
        <v>110</v>
      </c>
      <c r="F48" s="146"/>
      <c r="G48" s="147">
        <v>1000000</v>
      </c>
      <c r="H48" s="148">
        <v>213</v>
      </c>
      <c r="L48" s="128">
        <v>5000000</v>
      </c>
    </row>
    <row r="49" spans="1:12" ht="30" customHeight="1">
      <c r="A49" s="142">
        <v>40</v>
      </c>
      <c r="B49" s="142" t="s">
        <v>207</v>
      </c>
      <c r="C49" s="142" t="s">
        <v>208</v>
      </c>
      <c r="D49" s="145" t="s">
        <v>209</v>
      </c>
      <c r="E49" s="145" t="s">
        <v>127</v>
      </c>
      <c r="F49" s="146"/>
      <c r="G49" s="147">
        <v>500000</v>
      </c>
      <c r="H49" s="148">
        <v>52</v>
      </c>
      <c r="L49" s="128">
        <v>1000000</v>
      </c>
    </row>
    <row r="50" spans="1:12" ht="39.75" customHeight="1">
      <c r="A50" s="142">
        <v>41</v>
      </c>
      <c r="B50" s="142" t="s">
        <v>210</v>
      </c>
      <c r="C50" s="142" t="s">
        <v>208</v>
      </c>
      <c r="D50" s="145" t="s">
        <v>211</v>
      </c>
      <c r="E50" s="145" t="s">
        <v>212</v>
      </c>
      <c r="F50" s="146"/>
      <c r="G50" s="147">
        <v>5000000</v>
      </c>
      <c r="H50" s="148">
        <v>52</v>
      </c>
      <c r="L50" s="128">
        <v>500000</v>
      </c>
    </row>
    <row r="51" spans="1:12" ht="30" customHeight="1">
      <c r="A51" s="142">
        <v>42</v>
      </c>
      <c r="B51" s="142" t="s">
        <v>213</v>
      </c>
      <c r="C51" s="142" t="s">
        <v>214</v>
      </c>
      <c r="D51" s="145" t="s">
        <v>215</v>
      </c>
      <c r="E51" s="145" t="s">
        <v>106</v>
      </c>
      <c r="F51" s="146"/>
      <c r="G51" s="147">
        <v>200000</v>
      </c>
      <c r="H51" s="148">
        <v>213</v>
      </c>
      <c r="L51" s="128">
        <v>2000000</v>
      </c>
    </row>
    <row r="52" spans="1:12" ht="30" customHeight="1">
      <c r="A52" s="142">
        <v>43</v>
      </c>
      <c r="B52" s="142" t="s">
        <v>216</v>
      </c>
      <c r="C52" s="142" t="s">
        <v>214</v>
      </c>
      <c r="D52" s="145" t="s">
        <v>217</v>
      </c>
      <c r="E52" s="145" t="s">
        <v>106</v>
      </c>
      <c r="F52" s="146"/>
      <c r="G52" s="147">
        <v>1000000</v>
      </c>
      <c r="H52" s="148">
        <v>213</v>
      </c>
      <c r="L52" s="128">
        <v>1700000</v>
      </c>
    </row>
    <row r="53" spans="1:12" ht="30" customHeight="1">
      <c r="A53" s="142">
        <v>44</v>
      </c>
      <c r="B53" s="142" t="s">
        <v>218</v>
      </c>
      <c r="C53" s="142" t="s">
        <v>214</v>
      </c>
      <c r="D53" s="145" t="s">
        <v>219</v>
      </c>
      <c r="E53" s="145" t="s">
        <v>108</v>
      </c>
      <c r="F53" s="146"/>
      <c r="G53" s="147">
        <v>1000000</v>
      </c>
      <c r="H53" s="148">
        <v>213</v>
      </c>
      <c r="L53" s="128">
        <v>500000</v>
      </c>
    </row>
    <row r="54" spans="1:12" ht="30" customHeight="1">
      <c r="A54" s="142">
        <v>45</v>
      </c>
      <c r="B54" s="142" t="s">
        <v>220</v>
      </c>
      <c r="C54" s="142" t="s">
        <v>214</v>
      </c>
      <c r="D54" s="145" t="s">
        <v>221</v>
      </c>
      <c r="E54" s="145" t="s">
        <v>106</v>
      </c>
      <c r="F54" s="146"/>
      <c r="G54" s="147">
        <v>750000</v>
      </c>
      <c r="H54" s="148">
        <v>213</v>
      </c>
      <c r="L54" s="132">
        <f>SUM(L7:L53)</f>
        <v>92727000</v>
      </c>
    </row>
    <row r="55" spans="1:8" ht="39.75" customHeight="1">
      <c r="A55" s="142">
        <v>46</v>
      </c>
      <c r="B55" s="142" t="s">
        <v>222</v>
      </c>
      <c r="C55" s="142" t="s">
        <v>214</v>
      </c>
      <c r="D55" s="145" t="s">
        <v>223</v>
      </c>
      <c r="E55" s="145" t="s">
        <v>224</v>
      </c>
      <c r="F55" s="146"/>
      <c r="G55" s="147">
        <v>250000</v>
      </c>
      <c r="H55" s="148">
        <v>52</v>
      </c>
    </row>
    <row r="56" spans="1:8" ht="30" customHeight="1">
      <c r="A56" s="142">
        <v>47</v>
      </c>
      <c r="B56" s="142" t="s">
        <v>225</v>
      </c>
      <c r="C56" s="142" t="s">
        <v>226</v>
      </c>
      <c r="D56" s="145" t="s">
        <v>227</v>
      </c>
      <c r="E56" s="145" t="s">
        <v>109</v>
      </c>
      <c r="F56" s="149">
        <v>25000000</v>
      </c>
      <c r="G56" s="146"/>
      <c r="H56" s="148">
        <v>213</v>
      </c>
    </row>
    <row r="57" spans="1:8" ht="30" customHeight="1">
      <c r="A57" s="142">
        <v>48</v>
      </c>
      <c r="B57" s="142" t="s">
        <v>228</v>
      </c>
      <c r="C57" s="142" t="s">
        <v>226</v>
      </c>
      <c r="D57" s="145" t="s">
        <v>229</v>
      </c>
      <c r="E57" s="145" t="s">
        <v>108</v>
      </c>
      <c r="F57" s="146"/>
      <c r="G57" s="147">
        <v>500000</v>
      </c>
      <c r="H57" s="148">
        <v>213</v>
      </c>
    </row>
    <row r="58" spans="1:8" ht="30" customHeight="1">
      <c r="A58" s="142">
        <v>49</v>
      </c>
      <c r="B58" s="142" t="s">
        <v>230</v>
      </c>
      <c r="C58" s="142" t="s">
        <v>226</v>
      </c>
      <c r="D58" s="145" t="s">
        <v>231</v>
      </c>
      <c r="E58" s="145" t="s">
        <v>106</v>
      </c>
      <c r="F58" s="146"/>
      <c r="G58" s="147">
        <v>10000000</v>
      </c>
      <c r="H58" s="148">
        <v>213</v>
      </c>
    </row>
    <row r="59" spans="1:8" ht="30" customHeight="1">
      <c r="A59" s="142">
        <v>50</v>
      </c>
      <c r="B59" s="142" t="s">
        <v>232</v>
      </c>
      <c r="C59" s="142" t="s">
        <v>233</v>
      </c>
      <c r="D59" s="145" t="s">
        <v>234</v>
      </c>
      <c r="E59" s="145" t="s">
        <v>106</v>
      </c>
      <c r="F59" s="146"/>
      <c r="G59" s="147">
        <v>5000000</v>
      </c>
      <c r="H59" s="148">
        <v>213</v>
      </c>
    </row>
    <row r="60" spans="1:8" ht="30" customHeight="1">
      <c r="A60" s="142">
        <v>51</v>
      </c>
      <c r="B60" s="142" t="s">
        <v>235</v>
      </c>
      <c r="C60" s="142" t="s">
        <v>233</v>
      </c>
      <c r="D60" s="145" t="s">
        <v>236</v>
      </c>
      <c r="E60" s="145" t="s">
        <v>106</v>
      </c>
      <c r="F60" s="146"/>
      <c r="G60" s="147">
        <v>1000000</v>
      </c>
      <c r="H60" s="148">
        <v>213</v>
      </c>
    </row>
    <row r="61" spans="1:8" ht="30" customHeight="1">
      <c r="A61" s="142">
        <v>52</v>
      </c>
      <c r="B61" s="142" t="s">
        <v>237</v>
      </c>
      <c r="C61" s="142" t="s">
        <v>233</v>
      </c>
      <c r="D61" s="145" t="s">
        <v>238</v>
      </c>
      <c r="E61" s="145" t="s">
        <v>107</v>
      </c>
      <c r="F61" s="146"/>
      <c r="G61" s="147">
        <v>500000</v>
      </c>
      <c r="H61" s="148">
        <v>213</v>
      </c>
    </row>
    <row r="62" spans="1:8" ht="30" customHeight="1">
      <c r="A62" s="142">
        <v>53</v>
      </c>
      <c r="B62" s="142" t="s">
        <v>239</v>
      </c>
      <c r="C62" s="142" t="s">
        <v>240</v>
      </c>
      <c r="D62" s="145" t="s">
        <v>241</v>
      </c>
      <c r="E62" s="145" t="s">
        <v>108</v>
      </c>
      <c r="F62" s="146"/>
      <c r="G62" s="147">
        <v>2000000</v>
      </c>
      <c r="H62" s="148">
        <v>213</v>
      </c>
    </row>
    <row r="63" spans="1:8" ht="30" customHeight="1">
      <c r="A63" s="142">
        <v>54</v>
      </c>
      <c r="B63" s="142" t="s">
        <v>242</v>
      </c>
      <c r="C63" s="142" t="s">
        <v>240</v>
      </c>
      <c r="D63" s="145" t="s">
        <v>243</v>
      </c>
      <c r="E63" s="145" t="s">
        <v>110</v>
      </c>
      <c r="F63" s="146"/>
      <c r="G63" s="147">
        <v>1700000</v>
      </c>
      <c r="H63" s="148">
        <v>213</v>
      </c>
    </row>
    <row r="64" spans="1:8" ht="30" customHeight="1">
      <c r="A64" s="142">
        <v>55</v>
      </c>
      <c r="B64" s="143">
        <v>42009.061111111114</v>
      </c>
      <c r="C64" s="142" t="s">
        <v>240</v>
      </c>
      <c r="D64" s="145" t="s">
        <v>244</v>
      </c>
      <c r="E64" s="145" t="s">
        <v>108</v>
      </c>
      <c r="F64" s="146"/>
      <c r="G64" s="147">
        <v>500000</v>
      </c>
      <c r="H64" s="148">
        <v>213</v>
      </c>
    </row>
    <row r="65" spans="1:8" ht="30" customHeight="1">
      <c r="A65" s="142">
        <v>56</v>
      </c>
      <c r="B65" s="143">
        <v>42009.41527777778</v>
      </c>
      <c r="C65" s="144">
        <v>42009</v>
      </c>
      <c r="D65" s="145" t="s">
        <v>245</v>
      </c>
      <c r="E65" s="145" t="s">
        <v>111</v>
      </c>
      <c r="F65" s="149">
        <v>15000</v>
      </c>
      <c r="G65" s="146"/>
      <c r="H65" s="148">
        <v>961</v>
      </c>
    </row>
    <row r="66" spans="1:8" ht="30" customHeight="1">
      <c r="A66" s="142">
        <v>57</v>
      </c>
      <c r="B66" s="143">
        <v>42009.41527777778</v>
      </c>
      <c r="C66" s="144">
        <v>42009</v>
      </c>
      <c r="D66" s="145" t="s">
        <v>246</v>
      </c>
      <c r="E66" s="145" t="s">
        <v>112</v>
      </c>
      <c r="F66" s="149">
        <v>6000</v>
      </c>
      <c r="G66" s="146"/>
      <c r="H66" s="148">
        <v>964</v>
      </c>
    </row>
    <row r="67" spans="1:8" ht="30" customHeight="1">
      <c r="A67" s="142">
        <v>58</v>
      </c>
      <c r="B67" s="143">
        <v>42009.53125</v>
      </c>
      <c r="C67" s="142" t="s">
        <v>240</v>
      </c>
      <c r="D67" s="145">
        <v>7075336138</v>
      </c>
      <c r="E67" s="145" t="s">
        <v>113</v>
      </c>
      <c r="F67" s="146"/>
      <c r="G67" s="147">
        <v>11332.54</v>
      </c>
      <c r="H67" s="148">
        <v>790</v>
      </c>
    </row>
    <row r="68" ht="15">
      <c r="A68" s="129" t="s">
        <v>247</v>
      </c>
    </row>
    <row r="69" ht="15">
      <c r="A69" s="130" t="s">
        <v>128</v>
      </c>
    </row>
  </sheetData>
  <sheetProtection/>
  <mergeCells count="13">
    <mergeCell ref="A7:B7"/>
    <mergeCell ref="C6:D6"/>
    <mergeCell ref="C7:D7"/>
    <mergeCell ref="A4:B4"/>
    <mergeCell ref="C4:D4"/>
    <mergeCell ref="A5:B5"/>
    <mergeCell ref="C5:D5"/>
    <mergeCell ref="A2:B2"/>
    <mergeCell ref="C2:D2"/>
    <mergeCell ref="A3:B3"/>
    <mergeCell ref="C3:D3"/>
    <mergeCell ref="A1:H1"/>
    <mergeCell ref="A6:B6"/>
  </mergeCells>
  <hyperlinks>
    <hyperlink ref="A68" r:id="rId1" display="javascript:openwindow('?cmd=CMD_REK_PRINT&amp;MY_ACC=7075336138&amp;BAL=0&amp;CUR=IDR&amp;DATE_FROM_DD=01&amp;DATE_FROM_MM=04&amp;DATE_FROM_YY=2015&amp;DATE_UNTIL_DD=31&amp;DATE_UNTIL_MM=04&amp;DATE_UNTIL_YY=2015&amp;mode=2','trnprint_')"/>
  </hyperlinks>
  <printOptions horizontalCentered="1"/>
  <pageMargins left="0.2" right="0.2" top="0.5" bottom="0.5" header="0.3" footer="0.3"/>
  <pageSetup horizontalDpi="600" verticalDpi="600" orientation="portrait" paperSize="9" scale="9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37">
      <selection activeCell="A52" sqref="A52"/>
    </sheetView>
  </sheetViews>
  <sheetFormatPr defaultColWidth="9.140625" defaultRowHeight="15"/>
  <cols>
    <col min="1" max="1" width="4.00390625" style="0" customWidth="1"/>
    <col min="2" max="2" width="9.7109375" style="106" customWidth="1"/>
    <col min="3" max="3" width="10.28125" style="0" customWidth="1"/>
    <col min="4" max="4" width="35.8515625" style="28" customWidth="1"/>
    <col min="5" max="7" width="15.7109375" style="28" customWidth="1"/>
    <col min="12" max="12" width="14.421875" style="0" customWidth="1"/>
    <col min="13" max="13" width="14.00390625" style="0" customWidth="1"/>
    <col min="14" max="14" width="13.00390625" style="0" customWidth="1"/>
  </cols>
  <sheetData>
    <row r="1" spans="1:7" ht="18">
      <c r="A1" s="176" t="s">
        <v>11</v>
      </c>
      <c r="B1" s="176"/>
      <c r="C1" s="176"/>
      <c r="D1" s="176"/>
      <c r="E1" s="176"/>
      <c r="F1" s="176"/>
      <c r="G1" s="176"/>
    </row>
    <row r="2" spans="1:7" ht="18">
      <c r="A2" s="176" t="s">
        <v>75</v>
      </c>
      <c r="B2" s="176"/>
      <c r="C2" s="176"/>
      <c r="D2" s="176"/>
      <c r="E2" s="176"/>
      <c r="F2" s="176"/>
      <c r="G2" s="176"/>
    </row>
    <row r="3" spans="1:7" ht="18">
      <c r="A3" s="179">
        <v>42095</v>
      </c>
      <c r="B3" s="179"/>
      <c r="C3" s="179"/>
      <c r="D3" s="179"/>
      <c r="E3" s="179"/>
      <c r="F3" s="179"/>
      <c r="G3" s="179"/>
    </row>
    <row r="5" spans="1:7" s="28" customFormat="1" ht="16.5">
      <c r="A5" s="87" t="s">
        <v>0</v>
      </c>
      <c r="B5" s="90" t="s">
        <v>2</v>
      </c>
      <c r="C5" s="89" t="s">
        <v>1</v>
      </c>
      <c r="D5" s="89" t="s">
        <v>10</v>
      </c>
      <c r="E5" s="89" t="s">
        <v>7</v>
      </c>
      <c r="F5" s="89" t="s">
        <v>8</v>
      </c>
      <c r="G5" s="89" t="s">
        <v>9</v>
      </c>
    </row>
    <row r="6" spans="1:14" ht="16.5">
      <c r="A6" s="13"/>
      <c r="B6" s="39">
        <v>42095</v>
      </c>
      <c r="C6" s="13"/>
      <c r="D6" s="29" t="s">
        <v>249</v>
      </c>
      <c r="E6" s="43">
        <v>4744500</v>
      </c>
      <c r="F6" s="30"/>
      <c r="G6" s="37">
        <f>E6</f>
        <v>4744500</v>
      </c>
      <c r="L6">
        <v>5112</v>
      </c>
      <c r="M6">
        <v>5111</v>
      </c>
      <c r="N6">
        <v>5121</v>
      </c>
    </row>
    <row r="7" spans="1:12" ht="16.5">
      <c r="A7" s="10"/>
      <c r="B7" s="46"/>
      <c r="C7" s="8"/>
      <c r="D7" s="29"/>
      <c r="E7" s="30"/>
      <c r="F7" s="30"/>
      <c r="G7" s="36"/>
      <c r="L7" s="34"/>
    </row>
    <row r="8" spans="1:14" ht="16.5">
      <c r="A8" s="13"/>
      <c r="B8" s="39">
        <v>42095</v>
      </c>
      <c r="C8" s="8"/>
      <c r="D8" s="29" t="s">
        <v>71</v>
      </c>
      <c r="E8" s="43">
        <v>36000000</v>
      </c>
      <c r="F8" s="30"/>
      <c r="G8" s="109">
        <f>SUM(E8+G6)</f>
        <v>40744500</v>
      </c>
      <c r="L8" s="122">
        <v>46800000</v>
      </c>
      <c r="M8" s="30">
        <v>10000000</v>
      </c>
      <c r="N8" s="30">
        <v>1000000</v>
      </c>
    </row>
    <row r="9" spans="1:14" ht="16.5">
      <c r="A9" s="10"/>
      <c r="B9" s="46"/>
      <c r="C9" s="8"/>
      <c r="D9" s="29"/>
      <c r="E9" s="30"/>
      <c r="F9" s="30"/>
      <c r="G9" s="36"/>
      <c r="L9" s="122">
        <v>780000</v>
      </c>
      <c r="M9" s="30">
        <v>5000000</v>
      </c>
      <c r="N9" s="138"/>
    </row>
    <row r="10" spans="1:14" ht="17.25" thickBot="1">
      <c r="A10" s="13"/>
      <c r="B10" s="39">
        <v>42095</v>
      </c>
      <c r="C10" s="8">
        <v>5133</v>
      </c>
      <c r="D10" s="29" t="s">
        <v>250</v>
      </c>
      <c r="E10" s="30"/>
      <c r="F10" s="30">
        <v>52000</v>
      </c>
      <c r="G10" s="36"/>
      <c r="L10" s="140">
        <v>0</v>
      </c>
      <c r="M10" s="34">
        <f>SUM(M8:M9)</f>
        <v>15000000</v>
      </c>
      <c r="N10" s="49">
        <f>SUM(N8:N9)</f>
        <v>1000000</v>
      </c>
    </row>
    <row r="11" spans="1:13" ht="17.25" thickTop="1">
      <c r="A11" s="10"/>
      <c r="B11" s="46"/>
      <c r="C11" s="8"/>
      <c r="D11" s="29"/>
      <c r="E11" s="30"/>
      <c r="F11" s="120">
        <f>SUM(F9:F10)</f>
        <v>52000</v>
      </c>
      <c r="G11" s="37">
        <f>SUM(G8-F11)</f>
        <v>40692500</v>
      </c>
      <c r="L11" s="122">
        <v>3000000</v>
      </c>
      <c r="M11" s="34"/>
    </row>
    <row r="12" spans="1:13" ht="16.5" customHeight="1">
      <c r="A12" s="8"/>
      <c r="B12" s="40"/>
      <c r="C12" s="8"/>
      <c r="D12" s="29"/>
      <c r="E12" s="30"/>
      <c r="F12" s="109"/>
      <c r="G12" s="45"/>
      <c r="L12" s="141">
        <v>175000</v>
      </c>
      <c r="M12" s="34"/>
    </row>
    <row r="13" spans="1:13" ht="16.5">
      <c r="A13" s="12"/>
      <c r="B13" s="42">
        <v>42096</v>
      </c>
      <c r="C13" s="8"/>
      <c r="D13" s="29" t="s">
        <v>71</v>
      </c>
      <c r="E13" s="43">
        <v>7500000</v>
      </c>
      <c r="F13" s="30"/>
      <c r="G13" s="37">
        <f>SUM(G11+E13)</f>
        <v>48192500</v>
      </c>
      <c r="L13" s="122">
        <v>360000</v>
      </c>
      <c r="M13" s="34"/>
    </row>
    <row r="14" spans="1:13" ht="16.5">
      <c r="A14" s="8"/>
      <c r="B14" s="42">
        <v>42096</v>
      </c>
      <c r="C14" s="8">
        <v>5112</v>
      </c>
      <c r="D14" s="29" t="s">
        <v>251</v>
      </c>
      <c r="E14" s="30"/>
      <c r="F14" s="30">
        <v>46800000</v>
      </c>
      <c r="G14" s="36"/>
      <c r="L14" s="122">
        <v>140000</v>
      </c>
      <c r="M14" s="48"/>
    </row>
    <row r="15" spans="1:12" ht="16.5">
      <c r="A15" s="11"/>
      <c r="B15" s="42"/>
      <c r="C15" s="8">
        <v>5112</v>
      </c>
      <c r="D15" s="29" t="s">
        <v>252</v>
      </c>
      <c r="E15" s="30"/>
      <c r="F15" s="30">
        <v>780000</v>
      </c>
      <c r="G15" s="36"/>
      <c r="L15" s="119">
        <v>180000</v>
      </c>
    </row>
    <row r="16" spans="1:14" ht="16.5">
      <c r="A16" s="10"/>
      <c r="B16" s="42"/>
      <c r="C16" s="8">
        <v>5116</v>
      </c>
      <c r="D16" s="29" t="s">
        <v>73</v>
      </c>
      <c r="E16" s="30"/>
      <c r="F16" s="30">
        <v>30000</v>
      </c>
      <c r="G16" s="36"/>
      <c r="L16" s="30">
        <v>500000</v>
      </c>
      <c r="M16">
        <v>5116</v>
      </c>
      <c r="N16">
        <v>5132</v>
      </c>
    </row>
    <row r="17" spans="1:14" ht="17.25" thickBot="1">
      <c r="A17" s="11"/>
      <c r="B17" s="40"/>
      <c r="C17" s="8">
        <v>5122</v>
      </c>
      <c r="D17" s="29" t="s">
        <v>255</v>
      </c>
      <c r="E17" s="30"/>
      <c r="F17" s="119">
        <v>250000</v>
      </c>
      <c r="G17" s="36"/>
      <c r="L17" s="119">
        <v>500000</v>
      </c>
      <c r="M17" s="30">
        <v>30000</v>
      </c>
      <c r="N17" s="119">
        <v>52000</v>
      </c>
    </row>
    <row r="18" spans="1:14" ht="17.25" thickTop="1">
      <c r="A18" s="10"/>
      <c r="B18" s="40"/>
      <c r="C18" s="8"/>
      <c r="D18" s="29"/>
      <c r="E18" s="30"/>
      <c r="F18" s="120">
        <f>SUM(F14:F17)</f>
        <v>47860000</v>
      </c>
      <c r="G18" s="37">
        <f>SUM(G13-F18)</f>
        <v>332500</v>
      </c>
      <c r="L18" s="30">
        <v>500000</v>
      </c>
      <c r="M18" s="30">
        <v>18000</v>
      </c>
      <c r="N18" s="30"/>
    </row>
    <row r="19" spans="1:14" ht="16.5">
      <c r="A19" s="11"/>
      <c r="B19" s="42"/>
      <c r="C19" s="133"/>
      <c r="D19" s="45"/>
      <c r="E19" s="45"/>
      <c r="F19" s="45"/>
      <c r="G19" s="36"/>
      <c r="L19" s="30">
        <v>500000</v>
      </c>
      <c r="M19" s="30">
        <v>20000</v>
      </c>
      <c r="N19" s="49">
        <f>SUM(N17:N18)</f>
        <v>52000</v>
      </c>
    </row>
    <row r="20" spans="1:13" ht="16.5">
      <c r="A20" s="11"/>
      <c r="B20" s="42">
        <v>42097</v>
      </c>
      <c r="C20" s="133"/>
      <c r="D20" s="45" t="s">
        <v>71</v>
      </c>
      <c r="E20" s="43">
        <v>12000000</v>
      </c>
      <c r="F20" s="45"/>
      <c r="G20" s="37">
        <f>SUM(G18+E20)</f>
        <v>12332500</v>
      </c>
      <c r="L20" s="34">
        <f>SUM(L8:L19)</f>
        <v>53435000</v>
      </c>
      <c r="M20" s="34">
        <f>SUM(M17:M19)</f>
        <v>68000</v>
      </c>
    </row>
    <row r="21" spans="1:13" ht="16.5">
      <c r="A21" s="10"/>
      <c r="B21" s="40"/>
      <c r="C21" s="8"/>
      <c r="D21" s="29"/>
      <c r="E21" s="30"/>
      <c r="F21" s="30"/>
      <c r="G21" s="36"/>
      <c r="L21" s="34"/>
      <c r="M21" s="49"/>
    </row>
    <row r="22" spans="1:14" ht="16.5">
      <c r="A22" s="8"/>
      <c r="B22" s="40" t="s">
        <v>256</v>
      </c>
      <c r="C22" s="8">
        <v>5131</v>
      </c>
      <c r="D22" s="29" t="s">
        <v>253</v>
      </c>
      <c r="E22" s="30"/>
      <c r="F22" s="30">
        <v>400000</v>
      </c>
      <c r="G22" s="36"/>
      <c r="L22" s="34"/>
      <c r="M22" s="139"/>
      <c r="N22">
        <v>5131</v>
      </c>
    </row>
    <row r="23" spans="1:14" ht="17.25" thickBot="1">
      <c r="A23" s="11"/>
      <c r="B23" s="40" t="s">
        <v>256</v>
      </c>
      <c r="C23" s="8">
        <v>5131</v>
      </c>
      <c r="D23" s="29" t="s">
        <v>254</v>
      </c>
      <c r="E23" s="30"/>
      <c r="F23" s="119">
        <v>3200000</v>
      </c>
      <c r="G23" s="36"/>
      <c r="L23" s="34"/>
      <c r="M23" s="139"/>
      <c r="N23" s="30">
        <v>400000</v>
      </c>
    </row>
    <row r="24" spans="1:14" ht="17.25" thickTop="1">
      <c r="A24" s="10"/>
      <c r="B24" s="42"/>
      <c r="C24" s="133"/>
      <c r="D24" s="45"/>
      <c r="E24" s="45"/>
      <c r="F24" s="120">
        <f>SUM(F22:F23)</f>
        <v>3600000</v>
      </c>
      <c r="G24" s="37">
        <f>SUM(G20-F24)</f>
        <v>8732500</v>
      </c>
      <c r="L24" s="34"/>
      <c r="N24" s="119">
        <v>3200000</v>
      </c>
    </row>
    <row r="25" spans="1:14" ht="16.5">
      <c r="A25" s="8"/>
      <c r="B25" s="40"/>
      <c r="C25" s="8"/>
      <c r="D25" s="29"/>
      <c r="E25" s="30"/>
      <c r="F25" s="30"/>
      <c r="G25" s="36"/>
      <c r="L25" s="34"/>
      <c r="N25" s="49">
        <f>SUM(N23:N24)</f>
        <v>3600000</v>
      </c>
    </row>
    <row r="26" spans="1:14" ht="16.5">
      <c r="A26" s="10"/>
      <c r="B26" s="42">
        <v>42102</v>
      </c>
      <c r="C26" s="8"/>
      <c r="D26" s="29" t="s">
        <v>71</v>
      </c>
      <c r="E26" s="43">
        <v>6000000</v>
      </c>
      <c r="F26" s="30"/>
      <c r="G26" s="37">
        <f>SUM(G24+E26)</f>
        <v>14732500</v>
      </c>
      <c r="L26" s="34"/>
      <c r="M26">
        <v>5135</v>
      </c>
      <c r="N26">
        <v>5133</v>
      </c>
    </row>
    <row r="27" spans="1:14" ht="16.5">
      <c r="A27" s="8"/>
      <c r="B27" s="42"/>
      <c r="C27" s="8"/>
      <c r="D27" s="29"/>
      <c r="E27" s="30"/>
      <c r="F27" s="30"/>
      <c r="G27" s="36"/>
      <c r="L27" s="34"/>
      <c r="M27" s="119">
        <v>56000</v>
      </c>
      <c r="N27" s="30">
        <v>52000</v>
      </c>
    </row>
    <row r="28" spans="1:14" ht="16.5">
      <c r="A28" s="10"/>
      <c r="B28" s="42" t="s">
        <v>258</v>
      </c>
      <c r="C28" s="8">
        <v>5111</v>
      </c>
      <c r="D28" s="29" t="s">
        <v>257</v>
      </c>
      <c r="E28" s="30"/>
      <c r="F28" s="30">
        <v>10000000</v>
      </c>
      <c r="G28" s="36"/>
      <c r="L28" s="34"/>
      <c r="M28" s="138">
        <f>SUM(M27)</f>
        <v>56000</v>
      </c>
      <c r="N28" s="49">
        <f>SUM(N27)</f>
        <v>52000</v>
      </c>
    </row>
    <row r="29" spans="1:13" ht="16.5">
      <c r="A29" s="10"/>
      <c r="B29" s="42">
        <v>42102</v>
      </c>
      <c r="C29" s="8">
        <v>5112</v>
      </c>
      <c r="D29" s="29" t="s">
        <v>259</v>
      </c>
      <c r="E29" s="30"/>
      <c r="F29" s="30">
        <v>3000000</v>
      </c>
      <c r="G29" s="36"/>
      <c r="L29" s="34"/>
      <c r="M29" s="138"/>
    </row>
    <row r="30" spans="1:14" ht="16.5">
      <c r="A30" s="11"/>
      <c r="B30" s="40"/>
      <c r="C30" s="8">
        <v>5112</v>
      </c>
      <c r="D30" s="29" t="s">
        <v>260</v>
      </c>
      <c r="E30" s="30"/>
      <c r="F30" s="134">
        <v>175000</v>
      </c>
      <c r="G30" s="37"/>
      <c r="L30" s="34"/>
      <c r="M30" s="49"/>
      <c r="N30">
        <v>5134</v>
      </c>
    </row>
    <row r="31" spans="1:14" ht="16.5">
      <c r="A31" s="10"/>
      <c r="B31" s="40"/>
      <c r="C31" s="8">
        <v>5112</v>
      </c>
      <c r="D31" s="29" t="s">
        <v>261</v>
      </c>
      <c r="E31" s="30"/>
      <c r="F31" s="30">
        <v>360000</v>
      </c>
      <c r="G31" s="36"/>
      <c r="L31" s="34"/>
      <c r="N31" s="119">
        <v>30000</v>
      </c>
    </row>
    <row r="32" spans="1:14" ht="16.5">
      <c r="A32" s="11"/>
      <c r="B32" s="42"/>
      <c r="C32" s="8">
        <v>5112</v>
      </c>
      <c r="D32" s="31" t="s">
        <v>262</v>
      </c>
      <c r="E32" s="30"/>
      <c r="F32" s="30">
        <v>140000</v>
      </c>
      <c r="G32" s="36"/>
      <c r="L32" s="34"/>
      <c r="M32" s="139"/>
      <c r="N32" s="34">
        <f>SUM(N31)</f>
        <v>30000</v>
      </c>
    </row>
    <row r="33" spans="1:14" ht="17.25" thickBot="1">
      <c r="A33" s="8"/>
      <c r="B33" s="42"/>
      <c r="C33" s="8">
        <v>5112</v>
      </c>
      <c r="D33" s="29" t="s">
        <v>263</v>
      </c>
      <c r="E33" s="30"/>
      <c r="F33" s="119">
        <v>180000</v>
      </c>
      <c r="G33" s="36"/>
      <c r="L33" s="34"/>
      <c r="N33" s="34"/>
    </row>
    <row r="34" spans="1:14" ht="17.25" thickTop="1">
      <c r="A34" s="8"/>
      <c r="B34" s="42"/>
      <c r="C34" s="8"/>
      <c r="D34" s="29"/>
      <c r="E34" s="30"/>
      <c r="F34" s="120">
        <f>SUM(F28:F33)</f>
        <v>13855000</v>
      </c>
      <c r="G34" s="37">
        <f>SUM(G26-F34)</f>
        <v>877500</v>
      </c>
      <c r="L34" s="34"/>
      <c r="N34" s="34"/>
    </row>
    <row r="35" spans="1:14" ht="16.5">
      <c r="A35" s="10"/>
      <c r="B35" s="40"/>
      <c r="C35" s="8"/>
      <c r="D35" s="31"/>
      <c r="E35" s="30"/>
      <c r="F35" s="30"/>
      <c r="G35" s="36"/>
      <c r="L35" s="34"/>
      <c r="N35" s="34"/>
    </row>
    <row r="36" spans="1:14" ht="16.5">
      <c r="A36" s="10"/>
      <c r="B36" s="42">
        <v>42103</v>
      </c>
      <c r="C36" s="8">
        <v>5122</v>
      </c>
      <c r="D36" s="31" t="s">
        <v>264</v>
      </c>
      <c r="E36" s="30"/>
      <c r="F36" s="43">
        <v>840000</v>
      </c>
      <c r="G36" s="37">
        <f>SUM(G34-F36)</f>
        <v>37500</v>
      </c>
      <c r="L36" s="34"/>
      <c r="N36" s="34"/>
    </row>
    <row r="37" spans="1:14" ht="16.5">
      <c r="A37" s="10"/>
      <c r="B37" s="42"/>
      <c r="C37" s="8"/>
      <c r="D37" s="31"/>
      <c r="E37" s="30"/>
      <c r="F37" s="30"/>
      <c r="G37" s="36"/>
      <c r="L37" s="34"/>
      <c r="M37">
        <v>5122</v>
      </c>
      <c r="N37" s="123"/>
    </row>
    <row r="38" spans="1:14" ht="16.5">
      <c r="A38" s="10"/>
      <c r="B38" s="42">
        <v>42115</v>
      </c>
      <c r="C38" s="8"/>
      <c r="D38" s="31" t="s">
        <v>71</v>
      </c>
      <c r="E38" s="43">
        <v>10000000</v>
      </c>
      <c r="F38" s="30"/>
      <c r="G38" s="37">
        <f>SUM(G36+E38)</f>
        <v>10037500</v>
      </c>
      <c r="L38" s="34"/>
      <c r="M38" s="119">
        <v>250000</v>
      </c>
      <c r="N38" s="30"/>
    </row>
    <row r="39" spans="1:14" ht="16.5">
      <c r="A39" s="11"/>
      <c r="B39" s="42"/>
      <c r="C39" s="8"/>
      <c r="D39" s="29"/>
      <c r="E39" s="30"/>
      <c r="F39" s="109"/>
      <c r="G39" s="37"/>
      <c r="L39" s="34"/>
      <c r="M39" s="43">
        <v>840000</v>
      </c>
      <c r="N39" s="30"/>
    </row>
    <row r="40" spans="1:14" ht="16.5">
      <c r="A40" s="11"/>
      <c r="B40" s="40" t="s">
        <v>266</v>
      </c>
      <c r="C40" s="8">
        <v>5111</v>
      </c>
      <c r="D40" s="29" t="s">
        <v>265</v>
      </c>
      <c r="E40" s="30"/>
      <c r="F40" s="30">
        <v>5000000</v>
      </c>
      <c r="G40" s="36"/>
      <c r="L40" s="34"/>
      <c r="M40" s="30">
        <v>1000000</v>
      </c>
      <c r="N40" s="30"/>
    </row>
    <row r="41" spans="1:14" ht="16.5">
      <c r="A41" s="11"/>
      <c r="B41" s="42">
        <v>42115</v>
      </c>
      <c r="C41" s="8">
        <v>5121</v>
      </c>
      <c r="D41" s="29" t="s">
        <v>72</v>
      </c>
      <c r="F41" s="30">
        <v>1000000</v>
      </c>
      <c r="G41" s="36"/>
      <c r="L41" s="34"/>
      <c r="M41" s="138">
        <f>SUM(M38:M40)</f>
        <v>2090000</v>
      </c>
      <c r="N41" s="30"/>
    </row>
    <row r="42" spans="1:14" ht="16.5">
      <c r="A42" s="11"/>
      <c r="B42" s="40"/>
      <c r="C42" s="8">
        <v>5116</v>
      </c>
      <c r="D42" s="29" t="s">
        <v>267</v>
      </c>
      <c r="E42" s="30"/>
      <c r="F42" s="30">
        <v>18000</v>
      </c>
      <c r="G42" s="36"/>
      <c r="L42" s="34"/>
      <c r="M42" s="49"/>
      <c r="N42" s="30"/>
    </row>
    <row r="43" spans="1:14" ht="17.25" thickBot="1">
      <c r="A43" s="11"/>
      <c r="B43" s="42"/>
      <c r="C43" s="8">
        <v>5132</v>
      </c>
      <c r="D43" s="29" t="s">
        <v>74</v>
      </c>
      <c r="E43" s="30"/>
      <c r="F43" s="119">
        <v>52000</v>
      </c>
      <c r="G43" s="36"/>
      <c r="L43" s="34"/>
      <c r="N43" s="30"/>
    </row>
    <row r="44" spans="1:14" ht="17.25" thickTop="1">
      <c r="A44" s="11"/>
      <c r="B44" s="40"/>
      <c r="C44" s="8"/>
      <c r="D44" s="29"/>
      <c r="E44" s="30"/>
      <c r="F44" s="120">
        <f>SUM(F40:F43)</f>
        <v>6070000</v>
      </c>
      <c r="G44" s="37">
        <f>SUM(G38-F44)</f>
        <v>3967500</v>
      </c>
      <c r="L44" s="34"/>
      <c r="N44" s="30"/>
    </row>
    <row r="45" spans="1:14" ht="16.5">
      <c r="A45" s="11"/>
      <c r="B45" s="40"/>
      <c r="C45" s="8"/>
      <c r="D45" s="29"/>
      <c r="E45" s="45"/>
      <c r="F45" s="43"/>
      <c r="G45" s="36"/>
      <c r="L45" s="34"/>
      <c r="N45" s="49"/>
    </row>
    <row r="46" spans="1:12" ht="16.5">
      <c r="A46" s="11"/>
      <c r="B46" s="42">
        <v>42118</v>
      </c>
      <c r="C46" s="8">
        <v>5116</v>
      </c>
      <c r="D46" s="29" t="s">
        <v>267</v>
      </c>
      <c r="E46" s="43"/>
      <c r="F46" s="30">
        <v>20000</v>
      </c>
      <c r="G46" s="37"/>
      <c r="L46" s="34"/>
    </row>
    <row r="47" spans="1:12" ht="16.5">
      <c r="A47" s="10"/>
      <c r="B47" s="42">
        <v>42119</v>
      </c>
      <c r="C47" s="8">
        <v>5122</v>
      </c>
      <c r="D47" s="29" t="s">
        <v>268</v>
      </c>
      <c r="E47" s="45"/>
      <c r="F47" s="30">
        <v>1000000</v>
      </c>
      <c r="G47" s="36"/>
      <c r="I47" s="3"/>
      <c r="L47" s="34"/>
    </row>
    <row r="48" spans="1:12" ht="18.75">
      <c r="A48" s="10"/>
      <c r="B48" s="42">
        <v>42120</v>
      </c>
      <c r="C48" s="8">
        <v>5134</v>
      </c>
      <c r="D48" s="29" t="s">
        <v>269</v>
      </c>
      <c r="E48" s="45"/>
      <c r="F48" s="30">
        <v>30000</v>
      </c>
      <c r="G48" s="36"/>
      <c r="I48" s="4"/>
      <c r="L48" s="124"/>
    </row>
    <row r="49" spans="1:12" ht="16.5">
      <c r="A49" s="10"/>
      <c r="B49" s="42">
        <v>42122</v>
      </c>
      <c r="C49" s="8">
        <v>5112</v>
      </c>
      <c r="D49" s="29" t="s">
        <v>270</v>
      </c>
      <c r="E49" s="45"/>
      <c r="F49" s="30">
        <v>500000</v>
      </c>
      <c r="G49" s="36"/>
      <c r="I49" s="5"/>
      <c r="L49" s="124"/>
    </row>
    <row r="50" spans="1:12" ht="19.5" thickBot="1">
      <c r="A50" s="8"/>
      <c r="B50" s="40"/>
      <c r="C50" s="8">
        <v>5112</v>
      </c>
      <c r="D50" s="29" t="s">
        <v>270</v>
      </c>
      <c r="E50" s="45"/>
      <c r="F50" s="119">
        <v>500000</v>
      </c>
      <c r="G50" s="36"/>
      <c r="I50" s="6"/>
      <c r="L50" s="124"/>
    </row>
    <row r="51" spans="1:12" ht="17.25" thickTop="1">
      <c r="A51" s="161"/>
      <c r="B51" s="155"/>
      <c r="C51" s="156"/>
      <c r="D51" s="157"/>
      <c r="E51" s="158"/>
      <c r="F51" s="159">
        <f>SUM(F46:F50)</f>
        <v>2050000</v>
      </c>
      <c r="G51" s="160">
        <f>SUM(G44-F51)</f>
        <v>1917500</v>
      </c>
      <c r="I51" s="7"/>
      <c r="L51" s="124"/>
    </row>
    <row r="52" spans="1:12" ht="16.5">
      <c r="A52" s="111"/>
      <c r="B52" s="112"/>
      <c r="C52" s="19"/>
      <c r="D52" s="113"/>
      <c r="E52" s="135"/>
      <c r="F52" s="114"/>
      <c r="G52" s="115"/>
      <c r="L52" s="34"/>
    </row>
    <row r="53" spans="1:12" ht="18.75">
      <c r="A53" s="173" t="s">
        <v>11</v>
      </c>
      <c r="B53" s="173"/>
      <c r="C53" s="173"/>
      <c r="D53" s="173"/>
      <c r="E53" s="173"/>
      <c r="F53" s="173"/>
      <c r="G53" s="173"/>
      <c r="L53" s="34"/>
    </row>
    <row r="54" spans="1:12" ht="18">
      <c r="A54" s="176" t="s">
        <v>75</v>
      </c>
      <c r="B54" s="176"/>
      <c r="C54" s="176"/>
      <c r="D54" s="176"/>
      <c r="E54" s="176"/>
      <c r="F54" s="176"/>
      <c r="G54" s="176"/>
      <c r="L54" s="34"/>
    </row>
    <row r="55" spans="1:12" ht="18.75">
      <c r="A55" s="179">
        <v>42095</v>
      </c>
      <c r="B55" s="179"/>
      <c r="C55" s="179"/>
      <c r="D55" s="179"/>
      <c r="E55" s="179"/>
      <c r="F55" s="179"/>
      <c r="G55" s="179"/>
      <c r="L55" s="34"/>
    </row>
    <row r="56" spans="1:12" ht="16.5">
      <c r="A56" s="14"/>
      <c r="B56" s="41"/>
      <c r="C56" s="9"/>
      <c r="D56" s="32"/>
      <c r="E56" s="34"/>
      <c r="F56" s="34"/>
      <c r="G56" s="38"/>
      <c r="L56" s="34"/>
    </row>
    <row r="57" spans="1:12" ht="16.5">
      <c r="A57" s="87" t="s">
        <v>0</v>
      </c>
      <c r="B57" s="105" t="s">
        <v>2</v>
      </c>
      <c r="C57" s="89" t="s">
        <v>1</v>
      </c>
      <c r="D57" s="89" t="s">
        <v>10</v>
      </c>
      <c r="E57" s="89" t="s">
        <v>7</v>
      </c>
      <c r="F57" s="89" t="s">
        <v>8</v>
      </c>
      <c r="G57" s="89" t="s">
        <v>9</v>
      </c>
      <c r="L57" s="34"/>
    </row>
    <row r="58" spans="1:12" ht="16.5">
      <c r="A58" s="44"/>
      <c r="B58" s="46"/>
      <c r="C58" s="46"/>
      <c r="D58" s="46" t="s">
        <v>121</v>
      </c>
      <c r="E58" s="46"/>
      <c r="F58" s="46"/>
      <c r="G58" s="110">
        <f>G51</f>
        <v>1917500</v>
      </c>
      <c r="L58" s="34"/>
    </row>
    <row r="59" spans="1:12" ht="16.5">
      <c r="A59" s="10"/>
      <c r="B59" s="42"/>
      <c r="C59" s="8"/>
      <c r="D59" s="29"/>
      <c r="E59" s="30"/>
      <c r="F59" s="30"/>
      <c r="G59" s="36"/>
      <c r="L59" s="34"/>
    </row>
    <row r="60" spans="1:12" ht="16.5">
      <c r="A60" s="10"/>
      <c r="B60" s="42"/>
      <c r="C60" s="8"/>
      <c r="D60" s="29" t="s">
        <v>71</v>
      </c>
      <c r="E60" s="43">
        <v>25000000</v>
      </c>
      <c r="F60" s="30"/>
      <c r="G60" s="37">
        <f>SUM(G58+E60)</f>
        <v>26917500</v>
      </c>
      <c r="L60" s="34"/>
    </row>
    <row r="61" spans="1:12" ht="16.5">
      <c r="A61" s="8"/>
      <c r="B61" s="40"/>
      <c r="C61" s="8"/>
      <c r="D61" s="29"/>
      <c r="E61" s="30"/>
      <c r="F61" s="30"/>
      <c r="G61" s="30"/>
      <c r="L61" s="34"/>
    </row>
    <row r="62" spans="1:12" ht="16.5">
      <c r="A62" s="11"/>
      <c r="B62" s="42">
        <v>42123</v>
      </c>
      <c r="C62" s="8">
        <v>5112</v>
      </c>
      <c r="D62" s="29" t="s">
        <v>270</v>
      </c>
      <c r="E62" s="30"/>
      <c r="F62" s="30">
        <v>500000</v>
      </c>
      <c r="G62" s="29"/>
      <c r="L62" s="34"/>
    </row>
    <row r="63" spans="1:12" ht="16.5">
      <c r="A63" s="11"/>
      <c r="B63" s="40"/>
      <c r="C63" s="8">
        <v>5112</v>
      </c>
      <c r="D63" s="29" t="s">
        <v>270</v>
      </c>
      <c r="E63" s="30"/>
      <c r="F63" s="30">
        <v>500000</v>
      </c>
      <c r="G63" s="36"/>
      <c r="L63" s="34"/>
    </row>
    <row r="64" spans="1:12" ht="17.25" thickBot="1">
      <c r="A64" s="11"/>
      <c r="B64" s="42">
        <v>42124</v>
      </c>
      <c r="C64" s="8">
        <v>5135</v>
      </c>
      <c r="D64" s="29" t="s">
        <v>271</v>
      </c>
      <c r="E64" s="30"/>
      <c r="F64" s="119">
        <v>56000</v>
      </c>
      <c r="G64" s="36"/>
      <c r="L64" s="34"/>
    </row>
    <row r="65" spans="1:12" ht="17.25" thickTop="1">
      <c r="A65" s="11"/>
      <c r="B65" s="42"/>
      <c r="C65" s="8"/>
      <c r="D65" s="45"/>
      <c r="E65" s="45"/>
      <c r="F65" s="121">
        <f>SUM(F60:F64)</f>
        <v>1056000</v>
      </c>
      <c r="G65" s="37">
        <f>SUM(G60-F65)</f>
        <v>25861500</v>
      </c>
      <c r="I65" s="32"/>
      <c r="J65" s="34"/>
      <c r="K65" s="34"/>
      <c r="L65" s="34"/>
    </row>
    <row r="66" spans="1:12" ht="16.5">
      <c r="A66" s="11"/>
      <c r="B66" s="42"/>
      <c r="C66" s="8"/>
      <c r="D66" s="45"/>
      <c r="E66" s="43"/>
      <c r="F66" s="45"/>
      <c r="G66" s="37"/>
      <c r="I66" s="32"/>
      <c r="J66" s="34"/>
      <c r="K66" s="34"/>
      <c r="L66" s="34"/>
    </row>
    <row r="67" spans="1:12" ht="16.5">
      <c r="A67" s="10"/>
      <c r="B67" s="40"/>
      <c r="C67" s="8"/>
      <c r="D67" s="136" t="s">
        <v>122</v>
      </c>
      <c r="E67" s="137">
        <f>SUM(E6,E8,E13,E20,E26,E38,E60)</f>
        <v>101244500</v>
      </c>
      <c r="F67" s="137">
        <f>SUM(F11,F18,F24,F34,F36,F44,F51,F65)</f>
        <v>75383000</v>
      </c>
      <c r="G67" s="37">
        <f>SUM(E67-F67)</f>
        <v>25861500</v>
      </c>
      <c r="I67" s="32"/>
      <c r="J67" s="34"/>
      <c r="K67" s="34"/>
      <c r="L67" s="34"/>
    </row>
    <row r="68" spans="1:12" ht="16.5">
      <c r="A68" s="9"/>
      <c r="B68" s="41"/>
      <c r="C68" s="9"/>
      <c r="D68" s="32"/>
      <c r="E68" s="34"/>
      <c r="F68" s="34"/>
      <c r="G68" s="38"/>
      <c r="I68" s="32"/>
      <c r="J68" s="34"/>
      <c r="K68" s="34"/>
      <c r="L68" s="34"/>
    </row>
    <row r="69" spans="1:12" ht="16.5">
      <c r="A69" s="9"/>
      <c r="B69" s="41"/>
      <c r="C69" s="9"/>
      <c r="D69" s="32"/>
      <c r="E69" s="34"/>
      <c r="F69" s="34"/>
      <c r="G69" s="38"/>
      <c r="I69" s="1"/>
      <c r="J69" s="1"/>
      <c r="K69" s="1"/>
      <c r="L69" s="48"/>
    </row>
    <row r="70" spans="1:12" ht="16.5">
      <c r="A70" s="14"/>
      <c r="B70" s="116"/>
      <c r="C70" s="9"/>
      <c r="D70" s="32"/>
      <c r="E70" s="34"/>
      <c r="F70" s="34"/>
      <c r="G70" s="38"/>
      <c r="L70" s="1"/>
    </row>
    <row r="71" spans="1:12" ht="16.5">
      <c r="A71" s="14"/>
      <c r="B71" s="116"/>
      <c r="C71" s="9"/>
      <c r="D71" s="32"/>
      <c r="E71" s="34"/>
      <c r="F71" s="34"/>
      <c r="G71" s="38"/>
      <c r="L71" s="1"/>
    </row>
    <row r="72" spans="1:12" ht="16.5">
      <c r="A72" s="125"/>
      <c r="B72" s="41"/>
      <c r="C72" s="9"/>
      <c r="D72" s="32"/>
      <c r="E72" s="34"/>
      <c r="F72" s="35"/>
      <c r="G72" s="117"/>
      <c r="L72" s="1"/>
    </row>
    <row r="73" spans="1:12" ht="16.5">
      <c r="A73" s="125"/>
      <c r="B73" s="116"/>
      <c r="C73" s="9"/>
      <c r="D73" s="104"/>
      <c r="E73" s="34"/>
      <c r="F73" s="34"/>
      <c r="G73" s="38"/>
      <c r="L73" s="1"/>
    </row>
    <row r="74" spans="1:12" ht="16.5">
      <c r="A74" s="125"/>
      <c r="B74" s="116"/>
      <c r="C74" s="9"/>
      <c r="D74" s="32"/>
      <c r="E74" s="34"/>
      <c r="F74" s="35"/>
      <c r="G74" s="117"/>
      <c r="L74" s="1"/>
    </row>
    <row r="75" spans="1:12" ht="16.5">
      <c r="A75" s="125"/>
      <c r="B75" s="41"/>
      <c r="C75" s="9"/>
      <c r="D75" s="118"/>
      <c r="E75" s="34"/>
      <c r="F75" s="34"/>
      <c r="G75" s="38"/>
      <c r="L75" s="1"/>
    </row>
    <row r="76" spans="1:12" ht="16.5">
      <c r="A76" s="125"/>
      <c r="B76" s="116"/>
      <c r="C76" s="9"/>
      <c r="D76" s="32"/>
      <c r="E76" s="35"/>
      <c r="F76" s="34"/>
      <c r="G76" s="117"/>
      <c r="L76" s="1"/>
    </row>
    <row r="77" spans="1:12" ht="16.5">
      <c r="A77" s="14"/>
      <c r="B77" s="41"/>
      <c r="C77" s="9"/>
      <c r="D77" s="32"/>
      <c r="E77" s="35"/>
      <c r="F77" s="34"/>
      <c r="G77" s="38"/>
      <c r="L77" s="1"/>
    </row>
    <row r="78" spans="1:12" ht="16.5">
      <c r="A78" s="125"/>
      <c r="B78" s="41"/>
      <c r="C78" s="9"/>
      <c r="D78" s="32"/>
      <c r="E78" s="34"/>
      <c r="F78" s="34"/>
      <c r="G78" s="38"/>
      <c r="L78" s="1"/>
    </row>
    <row r="79" spans="1:12" ht="16.5">
      <c r="A79" s="14"/>
      <c r="B79" s="41"/>
      <c r="C79" s="9"/>
      <c r="D79" s="32"/>
      <c r="E79" s="34"/>
      <c r="F79" s="34"/>
      <c r="G79" s="38"/>
      <c r="L79" s="1"/>
    </row>
    <row r="80" spans="1:12" ht="16.5">
      <c r="A80" s="125"/>
      <c r="B80" s="41"/>
      <c r="C80" s="9"/>
      <c r="D80" s="32"/>
      <c r="E80" s="34"/>
      <c r="F80" s="34"/>
      <c r="G80" s="38"/>
      <c r="L80" s="1"/>
    </row>
    <row r="81" spans="1:12" ht="16.5">
      <c r="A81" s="125"/>
      <c r="B81" s="41"/>
      <c r="C81" s="9"/>
      <c r="D81" s="32"/>
      <c r="E81" s="34"/>
      <c r="F81" s="34"/>
      <c r="G81" s="38"/>
      <c r="L81" s="1"/>
    </row>
    <row r="82" spans="1:12" ht="16.5">
      <c r="A82" s="125"/>
      <c r="B82" s="41"/>
      <c r="C82" s="9"/>
      <c r="D82" s="32"/>
      <c r="E82" s="34"/>
      <c r="F82" s="34"/>
      <c r="G82" s="38"/>
      <c r="L82" s="1"/>
    </row>
    <row r="83" spans="1:12" ht="16.5">
      <c r="A83" s="125"/>
      <c r="B83" s="41"/>
      <c r="C83" s="9"/>
      <c r="D83" s="32"/>
      <c r="E83" s="34"/>
      <c r="F83" s="34"/>
      <c r="G83" s="38"/>
      <c r="L83" s="1"/>
    </row>
    <row r="84" spans="1:12" ht="16.5">
      <c r="A84" s="125"/>
      <c r="B84" s="41"/>
      <c r="C84" s="9"/>
      <c r="D84" s="32"/>
      <c r="E84" s="34"/>
      <c r="F84" s="34"/>
      <c r="G84" s="38"/>
      <c r="L84" s="1"/>
    </row>
    <row r="85" spans="1:12" ht="16.5">
      <c r="A85" s="125"/>
      <c r="B85" s="41"/>
      <c r="C85" s="9"/>
      <c r="D85" s="32"/>
      <c r="E85" s="34"/>
      <c r="F85" s="34"/>
      <c r="G85" s="38"/>
      <c r="L85" s="1"/>
    </row>
    <row r="86" spans="1:12" ht="16.5">
      <c r="A86" s="125"/>
      <c r="B86" s="41"/>
      <c r="C86" s="9"/>
      <c r="D86" s="32"/>
      <c r="E86" s="34"/>
      <c r="F86" s="35"/>
      <c r="G86" s="117"/>
      <c r="L86" s="1"/>
    </row>
    <row r="87" spans="1:12" ht="16.5">
      <c r="A87" s="125"/>
      <c r="B87" s="116"/>
      <c r="C87" s="9"/>
      <c r="D87" s="32"/>
      <c r="E87" s="34"/>
      <c r="F87" s="34"/>
      <c r="G87" s="38"/>
      <c r="L87" s="1"/>
    </row>
    <row r="88" spans="1:7" ht="16.5">
      <c r="A88" s="125"/>
      <c r="B88" s="116"/>
      <c r="C88" s="9"/>
      <c r="D88" s="32"/>
      <c r="E88" s="34"/>
      <c r="F88" s="34"/>
      <c r="G88" s="38"/>
    </row>
    <row r="89" spans="1:7" ht="16.5">
      <c r="A89" s="125"/>
      <c r="B89" s="41"/>
      <c r="C89" s="9"/>
      <c r="D89" s="32"/>
      <c r="E89" s="34"/>
      <c r="F89" s="34"/>
      <c r="G89" s="38"/>
    </row>
    <row r="90" spans="1:7" ht="16.5">
      <c r="A90" s="125"/>
      <c r="B90" s="41"/>
      <c r="C90" s="9"/>
      <c r="D90" s="32"/>
      <c r="E90" s="34"/>
      <c r="F90" s="35"/>
      <c r="G90" s="117"/>
    </row>
    <row r="91" spans="1:7" ht="16.5">
      <c r="A91" s="125"/>
      <c r="B91" s="116"/>
      <c r="C91" s="9"/>
      <c r="D91" s="32"/>
      <c r="E91" s="34"/>
      <c r="F91" s="34"/>
      <c r="G91" s="38"/>
    </row>
    <row r="92" spans="1:7" ht="16.5">
      <c r="A92" s="125"/>
      <c r="B92" s="116"/>
      <c r="C92" s="9"/>
      <c r="D92" s="32"/>
      <c r="E92" s="34"/>
      <c r="F92" s="34"/>
      <c r="G92" s="38"/>
    </row>
    <row r="93" spans="1:7" ht="16.5">
      <c r="A93" s="125"/>
      <c r="B93" s="41"/>
      <c r="C93" s="9"/>
      <c r="D93" s="32"/>
      <c r="E93" s="34"/>
      <c r="F93" s="34"/>
      <c r="G93" s="38"/>
    </row>
    <row r="94" spans="1:7" ht="16.5">
      <c r="A94" s="125"/>
      <c r="B94" s="41"/>
      <c r="C94" s="9"/>
      <c r="D94" s="32"/>
      <c r="E94" s="34"/>
      <c r="F94" s="34"/>
      <c r="G94" s="38"/>
    </row>
    <row r="95" spans="1:7" ht="16.5">
      <c r="A95" s="125"/>
      <c r="B95" s="41"/>
      <c r="C95" s="9"/>
      <c r="D95" s="32"/>
      <c r="E95" s="34"/>
      <c r="F95" s="34"/>
      <c r="G95" s="38"/>
    </row>
    <row r="96" spans="1:7" ht="16.5">
      <c r="A96" s="125"/>
      <c r="B96" s="41"/>
      <c r="C96" s="9"/>
      <c r="D96" s="32"/>
      <c r="E96" s="34"/>
      <c r="F96" s="34"/>
      <c r="G96" s="38"/>
    </row>
    <row r="97" spans="1:7" ht="16.5">
      <c r="A97" s="14"/>
      <c r="B97" s="116"/>
      <c r="C97" s="9"/>
      <c r="D97" s="32"/>
      <c r="E97" s="34"/>
      <c r="F97" s="35"/>
      <c r="G97" s="117"/>
    </row>
    <row r="98" spans="1:7" ht="16.5">
      <c r="A98" s="125"/>
      <c r="B98" s="41"/>
      <c r="C98" s="9"/>
      <c r="D98" s="32"/>
      <c r="E98" s="34"/>
      <c r="F98" s="34"/>
      <c r="G98" s="38"/>
    </row>
    <row r="99" spans="1:7" ht="16.5">
      <c r="A99" s="14"/>
      <c r="B99" s="116"/>
      <c r="C99" s="9"/>
      <c r="D99" s="32"/>
      <c r="E99" s="34"/>
      <c r="F99" s="34"/>
      <c r="G99" s="38"/>
    </row>
    <row r="100" spans="1:7" ht="16.5">
      <c r="A100" s="125"/>
      <c r="B100" s="116"/>
      <c r="C100" s="9"/>
      <c r="D100" s="32"/>
      <c r="E100" s="34"/>
      <c r="F100" s="34"/>
      <c r="G100" s="38"/>
    </row>
    <row r="101" spans="1:7" ht="16.5">
      <c r="A101" s="125"/>
      <c r="B101" s="41"/>
      <c r="C101" s="9"/>
      <c r="D101" s="32"/>
      <c r="E101" s="34"/>
      <c r="F101" s="34"/>
      <c r="G101" s="38"/>
    </row>
    <row r="102" spans="1:7" ht="16.5">
      <c r="A102" s="14"/>
      <c r="B102" s="41"/>
      <c r="C102" s="9"/>
      <c r="D102" s="32"/>
      <c r="E102" s="34"/>
      <c r="F102" s="35"/>
      <c r="G102" s="117"/>
    </row>
    <row r="103" spans="1:7" ht="16.5">
      <c r="A103" s="125"/>
      <c r="B103" s="41"/>
      <c r="C103" s="9"/>
      <c r="D103" s="33"/>
      <c r="E103" s="35"/>
      <c r="F103" s="35"/>
      <c r="G103" s="117"/>
    </row>
    <row r="104" spans="1:7" ht="16.5">
      <c r="A104" s="14"/>
      <c r="B104" s="41"/>
      <c r="C104" s="9"/>
      <c r="D104" s="32"/>
      <c r="E104" s="34"/>
      <c r="F104" s="34"/>
      <c r="G104" s="38"/>
    </row>
    <row r="111" spans="1:7" ht="18">
      <c r="A111" s="176" t="s">
        <v>11</v>
      </c>
      <c r="B111" s="176"/>
      <c r="C111" s="176"/>
      <c r="D111" s="176"/>
      <c r="E111" s="176"/>
      <c r="F111" s="176"/>
      <c r="G111" s="176"/>
    </row>
    <row r="112" spans="1:7" ht="18">
      <c r="A112" s="176" t="s">
        <v>75</v>
      </c>
      <c r="B112" s="176"/>
      <c r="C112" s="176"/>
      <c r="D112" s="176"/>
      <c r="E112" s="176"/>
      <c r="F112" s="176"/>
      <c r="G112" s="176"/>
    </row>
    <row r="113" spans="1:7" ht="18">
      <c r="A113" s="179">
        <v>42095</v>
      </c>
      <c r="B113" s="176"/>
      <c r="C113" s="176"/>
      <c r="D113" s="176"/>
      <c r="E113" s="176"/>
      <c r="F113" s="176"/>
      <c r="G113" s="176"/>
    </row>
    <row r="114" spans="1:7" ht="16.5">
      <c r="A114" s="14" t="s">
        <v>83</v>
      </c>
      <c r="B114" s="41"/>
      <c r="C114" s="9"/>
      <c r="D114" s="32"/>
      <c r="E114" s="34"/>
      <c r="F114" s="34"/>
      <c r="G114" s="38"/>
    </row>
    <row r="115" spans="1:7" ht="16.5">
      <c r="A115" s="88" t="s">
        <v>0</v>
      </c>
      <c r="B115" s="105" t="s">
        <v>2</v>
      </c>
      <c r="C115" s="89" t="s">
        <v>1</v>
      </c>
      <c r="D115" s="89" t="s">
        <v>10</v>
      </c>
      <c r="E115" s="89" t="s">
        <v>7</v>
      </c>
      <c r="F115" s="89" t="s">
        <v>8</v>
      </c>
      <c r="G115" s="89" t="s">
        <v>9</v>
      </c>
    </row>
    <row r="116" spans="1:7" ht="16.5">
      <c r="A116" s="10"/>
      <c r="B116" s="42">
        <v>42110</v>
      </c>
      <c r="C116" s="91" t="s">
        <v>125</v>
      </c>
      <c r="D116" s="29" t="s">
        <v>82</v>
      </c>
      <c r="E116" s="30">
        <v>10000000</v>
      </c>
      <c r="F116" s="30"/>
      <c r="G116" s="36"/>
    </row>
    <row r="117" spans="1:7" ht="16.5">
      <c r="A117" s="10"/>
      <c r="B117" s="40"/>
      <c r="C117" s="8"/>
      <c r="D117" s="47" t="s">
        <v>86</v>
      </c>
      <c r="E117" s="43">
        <f>SUM(E116)</f>
        <v>10000000</v>
      </c>
      <c r="F117" s="43">
        <f>E117</f>
        <v>10000000</v>
      </c>
      <c r="G117" s="36">
        <v>0</v>
      </c>
    </row>
    <row r="118" spans="1:7" ht="16.5">
      <c r="A118" s="14"/>
      <c r="B118" s="41"/>
      <c r="C118" s="9"/>
      <c r="D118" s="32"/>
      <c r="E118" s="34"/>
      <c r="F118" s="34"/>
      <c r="G118" s="38"/>
    </row>
    <row r="119" spans="1:7" ht="16.5">
      <c r="A119" s="14" t="s">
        <v>124</v>
      </c>
      <c r="B119" s="41"/>
      <c r="C119" s="9"/>
      <c r="D119" s="32"/>
      <c r="E119" s="34"/>
      <c r="F119" s="34"/>
      <c r="G119" s="38"/>
    </row>
    <row r="120" spans="1:7" ht="16.5">
      <c r="A120" s="88" t="s">
        <v>0</v>
      </c>
      <c r="B120" s="105" t="s">
        <v>2</v>
      </c>
      <c r="C120" s="89" t="s">
        <v>1</v>
      </c>
      <c r="D120" s="89" t="s">
        <v>10</v>
      </c>
      <c r="E120" s="89" t="s">
        <v>7</v>
      </c>
      <c r="F120" s="89" t="s">
        <v>8</v>
      </c>
      <c r="G120" s="89" t="s">
        <v>9</v>
      </c>
    </row>
    <row r="121" spans="1:7" ht="16.5">
      <c r="A121" s="10"/>
      <c r="B121" s="42"/>
      <c r="C121" s="8"/>
      <c r="D121" s="29"/>
      <c r="E121" s="30">
        <v>0</v>
      </c>
      <c r="F121" s="30"/>
      <c r="G121" s="36"/>
    </row>
    <row r="122" spans="1:7" ht="16.5">
      <c r="A122" s="10"/>
      <c r="B122" s="40"/>
      <c r="C122" s="8"/>
      <c r="D122" s="47" t="s">
        <v>87</v>
      </c>
      <c r="E122" s="43">
        <f>SUM(E121)</f>
        <v>0</v>
      </c>
      <c r="F122" s="43">
        <f>E122</f>
        <v>0</v>
      </c>
      <c r="G122" s="36">
        <v>0</v>
      </c>
    </row>
    <row r="123" spans="1:7" ht="16.5">
      <c r="A123" s="107"/>
      <c r="B123" s="41"/>
      <c r="C123" s="9"/>
      <c r="D123" s="33"/>
      <c r="E123" s="35"/>
      <c r="F123" s="35"/>
      <c r="G123" s="38"/>
    </row>
    <row r="124" spans="1:7" ht="16.5">
      <c r="A124" s="14" t="s">
        <v>84</v>
      </c>
      <c r="B124" s="41"/>
      <c r="C124" s="9"/>
      <c r="D124" s="32"/>
      <c r="E124" s="34"/>
      <c r="F124" s="34"/>
      <c r="G124" s="38"/>
    </row>
    <row r="125" spans="1:7" ht="16.5">
      <c r="A125" s="88" t="s">
        <v>0</v>
      </c>
      <c r="B125" s="105" t="s">
        <v>2</v>
      </c>
      <c r="C125" s="89" t="s">
        <v>1</v>
      </c>
      <c r="D125" s="89" t="s">
        <v>10</v>
      </c>
      <c r="E125" s="89" t="s">
        <v>7</v>
      </c>
      <c r="F125" s="89" t="s">
        <v>8</v>
      </c>
      <c r="G125" s="89" t="s">
        <v>9</v>
      </c>
    </row>
    <row r="126" spans="1:7" ht="16.5">
      <c r="A126" s="10"/>
      <c r="B126" s="42">
        <v>42101</v>
      </c>
      <c r="C126" s="8">
        <v>5161</v>
      </c>
      <c r="D126" s="29" t="s">
        <v>123</v>
      </c>
      <c r="E126" s="30">
        <v>10000</v>
      </c>
      <c r="F126" s="30"/>
      <c r="G126" s="36"/>
    </row>
    <row r="127" spans="1:7" ht="16.5">
      <c r="A127" s="10"/>
      <c r="B127" s="42" t="s">
        <v>272</v>
      </c>
      <c r="C127" s="8">
        <v>5161</v>
      </c>
      <c r="D127" s="29" t="s">
        <v>111</v>
      </c>
      <c r="E127" s="30">
        <v>15000</v>
      </c>
      <c r="F127" s="30"/>
      <c r="G127" s="36"/>
    </row>
    <row r="128" spans="1:7" ht="16.5">
      <c r="A128" s="10"/>
      <c r="B128" s="42" t="s">
        <v>272</v>
      </c>
      <c r="C128" s="8">
        <v>5161</v>
      </c>
      <c r="D128" s="29" t="s">
        <v>112</v>
      </c>
      <c r="E128" s="30">
        <v>6000</v>
      </c>
      <c r="F128" s="30"/>
      <c r="G128" s="36"/>
    </row>
    <row r="129" spans="1:7" ht="16.5">
      <c r="A129" s="10"/>
      <c r="B129" s="40"/>
      <c r="C129" s="8"/>
      <c r="D129" s="47" t="s">
        <v>126</v>
      </c>
      <c r="E129" s="43">
        <f>SUM(E126:E128)</f>
        <v>31000</v>
      </c>
      <c r="F129" s="43">
        <f>E129</f>
        <v>31000</v>
      </c>
      <c r="G129" s="36">
        <f>SUM(E129-F129)</f>
        <v>0</v>
      </c>
    </row>
    <row r="130" spans="1:7" ht="16.5">
      <c r="A130" s="15"/>
      <c r="B130" s="41"/>
      <c r="C130" s="9"/>
      <c r="D130" s="32"/>
      <c r="E130" s="34"/>
      <c r="F130" s="34"/>
      <c r="G130" s="38"/>
    </row>
    <row r="131" spans="1:7" ht="16.5">
      <c r="A131" s="15"/>
      <c r="B131" s="41"/>
      <c r="C131" s="9"/>
      <c r="D131" s="32"/>
      <c r="E131" s="34"/>
      <c r="F131" s="34"/>
      <c r="G131" s="38"/>
    </row>
    <row r="132" spans="1:7" ht="16.5">
      <c r="A132" s="15"/>
      <c r="B132" s="41"/>
      <c r="C132" s="9"/>
      <c r="D132" s="33" t="s">
        <v>273</v>
      </c>
      <c r="E132" s="34"/>
      <c r="F132" s="35">
        <f>SUM(F67+F117+F122+F129)</f>
        <v>85414000</v>
      </c>
      <c r="G132" s="38"/>
    </row>
  </sheetData>
  <sheetProtection/>
  <mergeCells count="9">
    <mergeCell ref="A112:G112"/>
    <mergeCell ref="A113:G113"/>
    <mergeCell ref="A111:G111"/>
    <mergeCell ref="A2:G2"/>
    <mergeCell ref="A1:G1"/>
    <mergeCell ref="A3:G3"/>
    <mergeCell ref="A53:G53"/>
    <mergeCell ref="A54:G54"/>
    <mergeCell ref="A55:G55"/>
  </mergeCells>
  <printOptions horizontalCentered="1"/>
  <pageMargins left="0.87" right="0.2" top="0.5" bottom="0.5" header="0.3" footer="0.3"/>
  <pageSetup horizontalDpi="600" verticalDpi="600" orientation="portrait" paperSize="9" scale="82" r:id="rId2"/>
  <rowBreaks count="2" manualBreakCount="2">
    <brk id="52" max="6" man="1"/>
    <brk id="110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G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140625" style="0" customWidth="1"/>
    <col min="2" max="2" width="10.7109375" style="0" customWidth="1"/>
    <col min="3" max="3" width="12.28125" style="0" customWidth="1"/>
    <col min="4" max="4" width="26.421875" style="0" customWidth="1"/>
    <col min="5" max="5" width="16.00390625" style="0" customWidth="1"/>
    <col min="6" max="6" width="15.57421875" style="0" customWidth="1"/>
    <col min="7" max="7" width="18.00390625" style="0" customWidth="1"/>
  </cols>
  <sheetData>
    <row r="8" spans="1:7" ht="16.5">
      <c r="A8" s="14" t="s">
        <v>114</v>
      </c>
      <c r="B8" s="41"/>
      <c r="C8" s="9"/>
      <c r="D8" s="32"/>
      <c r="E8" s="34"/>
      <c r="F8" s="34"/>
      <c r="G8" s="38"/>
    </row>
    <row r="9" spans="1:7" ht="16.5">
      <c r="A9" s="87" t="s">
        <v>0</v>
      </c>
      <c r="B9" s="90" t="s">
        <v>2</v>
      </c>
      <c r="C9" s="90" t="s">
        <v>116</v>
      </c>
      <c r="D9" s="89" t="s">
        <v>10</v>
      </c>
      <c r="E9" s="89" t="s">
        <v>7</v>
      </c>
      <c r="F9" s="89" t="s">
        <v>8</v>
      </c>
      <c r="G9" s="89" t="s">
        <v>9</v>
      </c>
    </row>
    <row r="10" spans="1:7" ht="16.5">
      <c r="A10" s="91"/>
      <c r="B10" s="42"/>
      <c r="C10" s="93">
        <v>0</v>
      </c>
      <c r="D10" s="29"/>
      <c r="E10" s="30">
        <v>0</v>
      </c>
      <c r="F10" s="30"/>
      <c r="G10" s="36"/>
    </row>
    <row r="11" spans="1:7" ht="16.5">
      <c r="A11" s="10"/>
      <c r="B11" s="40"/>
      <c r="C11" s="8"/>
      <c r="D11" s="47" t="s">
        <v>115</v>
      </c>
      <c r="E11" s="43">
        <f>SUM(E10)</f>
        <v>0</v>
      </c>
      <c r="F11" s="43"/>
      <c r="G11" s="43">
        <v>0</v>
      </c>
    </row>
  </sheetData>
  <sheetProtection/>
  <printOptions horizontalCentered="1"/>
  <pageMargins left="0.45" right="0.2" top="0.5" bottom="0.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140625" defaultRowHeight="15"/>
  <cols>
    <col min="3" max="3" width="9.140625" style="92" customWidth="1"/>
  </cols>
  <sheetData>
    <row r="1" ht="15"/>
  </sheetData>
  <sheetProtection/>
  <printOptions horizontalCentered="1"/>
  <pageMargins left="0.85" right="0.2" top="0.5" bottom="0.5" header="0.3" footer="0.3"/>
  <pageSetup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.140625" style="0" customWidth="1"/>
    <col min="2" max="2" width="15.57421875" style="0" customWidth="1"/>
    <col min="3" max="3" width="22.8515625" style="0" customWidth="1"/>
    <col min="4" max="4" width="30.00390625" style="0" customWidth="1"/>
    <col min="5" max="5" width="19.00390625" style="0" customWidth="1"/>
  </cols>
  <sheetData>
    <row r="1" spans="1:5" ht="23.25">
      <c r="A1" s="184" t="s">
        <v>274</v>
      </c>
      <c r="B1" s="184"/>
      <c r="C1" s="184"/>
      <c r="D1" s="184"/>
      <c r="E1" s="184"/>
    </row>
    <row r="2" spans="1:4" ht="19.5" customHeight="1">
      <c r="A2" s="187" t="s">
        <v>96</v>
      </c>
      <c r="B2" s="187"/>
      <c r="C2" s="188" t="s">
        <v>275</v>
      </c>
      <c r="D2" s="188"/>
    </row>
    <row r="3" spans="1:4" ht="19.5" customHeight="1">
      <c r="A3" s="187" t="s">
        <v>97</v>
      </c>
      <c r="B3" s="187"/>
      <c r="C3" s="189" t="s">
        <v>276</v>
      </c>
      <c r="D3" s="189"/>
    </row>
    <row r="4" spans="1:4" ht="19.5" customHeight="1">
      <c r="A4" s="187" t="s">
        <v>98</v>
      </c>
      <c r="B4" s="187"/>
      <c r="C4" s="190" t="s">
        <v>277</v>
      </c>
      <c r="D4" s="190"/>
    </row>
    <row r="5" ht="15">
      <c r="A5" s="126"/>
    </row>
    <row r="6" spans="1:5" ht="31.5">
      <c r="A6" s="127" t="s">
        <v>0</v>
      </c>
      <c r="B6" s="127" t="s">
        <v>101</v>
      </c>
      <c r="C6" s="127" t="s">
        <v>103</v>
      </c>
      <c r="D6" s="127" t="s">
        <v>104</v>
      </c>
      <c r="E6" s="127" t="s">
        <v>8</v>
      </c>
    </row>
    <row r="7" spans="1:5" ht="24.75" customHeight="1">
      <c r="A7" s="142">
        <v>1</v>
      </c>
      <c r="B7" s="143">
        <v>42008.38611111111</v>
      </c>
      <c r="C7" s="145" t="s">
        <v>139</v>
      </c>
      <c r="D7" s="145" t="s">
        <v>106</v>
      </c>
      <c r="E7" s="147">
        <v>2000000</v>
      </c>
    </row>
    <row r="8" spans="1:5" ht="24.75" customHeight="1">
      <c r="A8" s="142">
        <v>2</v>
      </c>
      <c r="B8" s="143">
        <v>42008.388194444444</v>
      </c>
      <c r="C8" s="145" t="s">
        <v>140</v>
      </c>
      <c r="D8" s="145" t="s">
        <v>106</v>
      </c>
      <c r="E8" s="147">
        <v>2300000</v>
      </c>
    </row>
    <row r="9" spans="1:5" ht="24.75" customHeight="1">
      <c r="A9" s="142">
        <v>3</v>
      </c>
      <c r="B9" s="143">
        <v>42008.39236111111</v>
      </c>
      <c r="C9" s="145" t="s">
        <v>141</v>
      </c>
      <c r="D9" s="145" t="s">
        <v>142</v>
      </c>
      <c r="E9" s="147">
        <v>4000000</v>
      </c>
    </row>
    <row r="10" spans="1:5" ht="24.75" customHeight="1">
      <c r="A10" s="142">
        <v>4</v>
      </c>
      <c r="B10" s="143">
        <v>42008.40625</v>
      </c>
      <c r="C10" s="145" t="s">
        <v>143</v>
      </c>
      <c r="D10" s="145" t="s">
        <v>106</v>
      </c>
      <c r="E10" s="147">
        <v>100000</v>
      </c>
    </row>
    <row r="11" spans="1:5" ht="24.75" customHeight="1">
      <c r="A11" s="142">
        <v>5</v>
      </c>
      <c r="B11" s="143">
        <v>42008.57777777778</v>
      </c>
      <c r="C11" s="145" t="s">
        <v>144</v>
      </c>
      <c r="D11" s="145" t="s">
        <v>107</v>
      </c>
      <c r="E11" s="147">
        <v>2000000</v>
      </c>
    </row>
    <row r="12" spans="1:5" ht="24.75" customHeight="1">
      <c r="A12" s="142">
        <v>6</v>
      </c>
      <c r="B12" s="143">
        <v>42008.736805555556</v>
      </c>
      <c r="C12" s="145" t="s">
        <v>147</v>
      </c>
      <c r="D12" s="145" t="s">
        <v>108</v>
      </c>
      <c r="E12" s="147">
        <v>200000</v>
      </c>
    </row>
    <row r="13" spans="1:5" ht="24.75" customHeight="1">
      <c r="A13" s="142">
        <v>7</v>
      </c>
      <c r="B13" s="143">
        <v>42039.46111111111</v>
      </c>
      <c r="C13" s="145" t="s">
        <v>148</v>
      </c>
      <c r="D13" s="145" t="s">
        <v>108</v>
      </c>
      <c r="E13" s="147">
        <v>300000</v>
      </c>
    </row>
    <row r="14" spans="1:5" ht="24.75" customHeight="1">
      <c r="A14" s="142">
        <v>8</v>
      </c>
      <c r="B14" s="143">
        <v>42039.71319444444</v>
      </c>
      <c r="C14" s="145" t="s">
        <v>149</v>
      </c>
      <c r="D14" s="145" t="s">
        <v>106</v>
      </c>
      <c r="E14" s="147">
        <v>7000000</v>
      </c>
    </row>
    <row r="15" spans="1:5" ht="24.75" customHeight="1">
      <c r="A15" s="142">
        <v>9</v>
      </c>
      <c r="B15" s="143">
        <v>42039.73263888889</v>
      </c>
      <c r="C15" s="145" t="s">
        <v>151</v>
      </c>
      <c r="D15" s="145" t="s">
        <v>106</v>
      </c>
      <c r="E15" s="147">
        <v>1000000</v>
      </c>
    </row>
    <row r="16" spans="1:5" ht="24.75" customHeight="1">
      <c r="A16" s="142">
        <v>10</v>
      </c>
      <c r="B16" s="143">
        <v>42067.34444444445</v>
      </c>
      <c r="C16" s="145" t="s">
        <v>152</v>
      </c>
      <c r="D16" s="145" t="s">
        <v>108</v>
      </c>
      <c r="E16" s="147">
        <v>10000000</v>
      </c>
    </row>
    <row r="17" spans="1:5" ht="24.75" customHeight="1">
      <c r="A17" s="142">
        <v>11</v>
      </c>
      <c r="B17" s="143">
        <v>42067.447916666664</v>
      </c>
      <c r="C17" s="145" t="s">
        <v>153</v>
      </c>
      <c r="D17" s="145" t="s">
        <v>108</v>
      </c>
      <c r="E17" s="147">
        <v>500000</v>
      </c>
    </row>
    <row r="18" spans="1:5" ht="24.75" customHeight="1">
      <c r="A18" s="142">
        <v>12</v>
      </c>
      <c r="B18" s="143">
        <v>42067.46527777778</v>
      </c>
      <c r="C18" s="145" t="s">
        <v>154</v>
      </c>
      <c r="D18" s="145" t="s">
        <v>155</v>
      </c>
      <c r="E18" s="147">
        <v>400000</v>
      </c>
    </row>
    <row r="19" spans="1:5" ht="24.75" customHeight="1">
      <c r="A19" s="142">
        <v>13</v>
      </c>
      <c r="B19" s="143">
        <v>42067.479166666664</v>
      </c>
      <c r="C19" s="145" t="s">
        <v>156</v>
      </c>
      <c r="D19" s="145" t="s">
        <v>106</v>
      </c>
      <c r="E19" s="147">
        <v>150000</v>
      </c>
    </row>
    <row r="20" spans="1:5" ht="24.75" customHeight="1">
      <c r="A20" s="142">
        <v>14</v>
      </c>
      <c r="B20" s="143">
        <v>42067.78611111111</v>
      </c>
      <c r="C20" s="145" t="s">
        <v>158</v>
      </c>
      <c r="D20" s="145" t="s">
        <v>108</v>
      </c>
      <c r="E20" s="147">
        <v>500000</v>
      </c>
    </row>
    <row r="21" spans="1:5" ht="24.75" customHeight="1">
      <c r="A21" s="142">
        <v>15</v>
      </c>
      <c r="B21" s="143">
        <v>42067.90138888889</v>
      </c>
      <c r="C21" s="145" t="s">
        <v>159</v>
      </c>
      <c r="D21" s="145" t="s">
        <v>106</v>
      </c>
      <c r="E21" s="147">
        <v>5000000</v>
      </c>
    </row>
    <row r="22" spans="1:5" ht="24.75" customHeight="1">
      <c r="A22" s="142">
        <v>16</v>
      </c>
      <c r="B22" s="143">
        <v>42098.569444444445</v>
      </c>
      <c r="C22" s="145" t="s">
        <v>160</v>
      </c>
      <c r="D22" s="145" t="s">
        <v>106</v>
      </c>
      <c r="E22" s="147">
        <v>1000000</v>
      </c>
    </row>
    <row r="23" spans="1:5" ht="24.75" customHeight="1">
      <c r="A23" s="142">
        <v>17</v>
      </c>
      <c r="B23" s="143">
        <v>42098.84652777778</v>
      </c>
      <c r="C23" s="145" t="s">
        <v>161</v>
      </c>
      <c r="D23" s="145" t="s">
        <v>108</v>
      </c>
      <c r="E23" s="147">
        <v>200000</v>
      </c>
    </row>
    <row r="24" spans="1:5" ht="24.75" customHeight="1">
      <c r="A24" s="142">
        <v>18</v>
      </c>
      <c r="B24" s="143">
        <v>42159.39236111111</v>
      </c>
      <c r="C24" s="145" t="s">
        <v>162</v>
      </c>
      <c r="D24" s="145" t="s">
        <v>108</v>
      </c>
      <c r="E24" s="147">
        <v>2500000</v>
      </c>
    </row>
    <row r="25" spans="1:5" ht="24.75" customHeight="1">
      <c r="A25" s="142">
        <v>19</v>
      </c>
      <c r="B25" s="143">
        <v>42189.354166666664</v>
      </c>
      <c r="C25" s="145" t="s">
        <v>163</v>
      </c>
      <c r="D25" s="145" t="s">
        <v>106</v>
      </c>
      <c r="E25" s="147">
        <v>10000000</v>
      </c>
    </row>
    <row r="26" spans="1:5" ht="24.75" customHeight="1">
      <c r="A26" s="142">
        <v>20</v>
      </c>
      <c r="B26" s="143">
        <v>42220.336805555555</v>
      </c>
      <c r="C26" s="145" t="s">
        <v>166</v>
      </c>
      <c r="D26" s="145" t="s">
        <v>107</v>
      </c>
      <c r="E26" s="147">
        <v>5000000</v>
      </c>
    </row>
    <row r="27" spans="1:5" ht="24.75" customHeight="1">
      <c r="A27" s="142">
        <v>21</v>
      </c>
      <c r="B27" s="143">
        <v>42220.40277777778</v>
      </c>
      <c r="C27" s="145" t="s">
        <v>168</v>
      </c>
      <c r="D27" s="145" t="s">
        <v>107</v>
      </c>
      <c r="E27" s="147">
        <v>100000</v>
      </c>
    </row>
    <row r="28" spans="1:5" ht="24.75" customHeight="1">
      <c r="A28" s="142">
        <v>22</v>
      </c>
      <c r="B28" s="143">
        <v>42251.41180555556</v>
      </c>
      <c r="C28" s="145" t="s">
        <v>169</v>
      </c>
      <c r="D28" s="145" t="s">
        <v>127</v>
      </c>
      <c r="E28" s="147">
        <v>100000</v>
      </c>
    </row>
    <row r="29" spans="1:5" ht="24.75" customHeight="1">
      <c r="A29" s="142">
        <v>23</v>
      </c>
      <c r="B29" s="143">
        <v>42281.413194444445</v>
      </c>
      <c r="C29" s="145" t="s">
        <v>170</v>
      </c>
      <c r="D29" s="145" t="s">
        <v>171</v>
      </c>
      <c r="E29" s="147">
        <v>2000000</v>
      </c>
    </row>
    <row r="30" spans="1:5" ht="24.75" customHeight="1">
      <c r="A30" s="142">
        <v>24</v>
      </c>
      <c r="B30" s="143">
        <v>42281.63680555556</v>
      </c>
      <c r="C30" s="145" t="s">
        <v>172</v>
      </c>
      <c r="D30" s="145" t="s">
        <v>106</v>
      </c>
      <c r="E30" s="147">
        <v>500000</v>
      </c>
    </row>
    <row r="31" spans="1:5" ht="24.75" customHeight="1">
      <c r="A31" s="142">
        <v>25</v>
      </c>
      <c r="B31" s="142" t="s">
        <v>173</v>
      </c>
      <c r="C31" s="145" t="s">
        <v>175</v>
      </c>
      <c r="D31" s="145" t="s">
        <v>176</v>
      </c>
      <c r="E31" s="147">
        <v>10000000</v>
      </c>
    </row>
    <row r="32" spans="1:5" ht="24.75" customHeight="1">
      <c r="A32" s="142">
        <v>26</v>
      </c>
      <c r="B32" s="142" t="s">
        <v>177</v>
      </c>
      <c r="C32" s="145" t="s">
        <v>179</v>
      </c>
      <c r="D32" s="145" t="s">
        <v>127</v>
      </c>
      <c r="E32" s="147">
        <v>500000</v>
      </c>
    </row>
    <row r="33" spans="1:5" ht="24.75" customHeight="1">
      <c r="A33" s="142">
        <v>27</v>
      </c>
      <c r="B33" s="142" t="s">
        <v>180</v>
      </c>
      <c r="C33" s="145" t="s">
        <v>182</v>
      </c>
      <c r="D33" s="145" t="s">
        <v>183</v>
      </c>
      <c r="E33" s="147">
        <v>1742000</v>
      </c>
    </row>
    <row r="34" spans="1:5" ht="24.75" customHeight="1">
      <c r="A34" s="142">
        <v>28</v>
      </c>
      <c r="B34" s="142" t="s">
        <v>188</v>
      </c>
      <c r="C34" s="145" t="s">
        <v>190</v>
      </c>
      <c r="D34" s="145" t="s">
        <v>106</v>
      </c>
      <c r="E34" s="147">
        <v>500000</v>
      </c>
    </row>
    <row r="35" spans="1:5" ht="24.75" customHeight="1">
      <c r="A35" s="142">
        <v>29</v>
      </c>
      <c r="B35" s="142" t="s">
        <v>194</v>
      </c>
      <c r="C35" s="145" t="s">
        <v>196</v>
      </c>
      <c r="D35" s="145" t="s">
        <v>197</v>
      </c>
      <c r="E35" s="147">
        <v>1100000</v>
      </c>
    </row>
    <row r="36" spans="1:5" ht="24.75" customHeight="1">
      <c r="A36" s="142">
        <v>30</v>
      </c>
      <c r="B36" s="142" t="s">
        <v>198</v>
      </c>
      <c r="C36" s="145" t="s">
        <v>199</v>
      </c>
      <c r="D36" s="145" t="s">
        <v>200</v>
      </c>
      <c r="E36" s="147">
        <v>1000000</v>
      </c>
    </row>
    <row r="37" spans="1:5" ht="24.75" customHeight="1">
      <c r="A37" s="142">
        <v>31</v>
      </c>
      <c r="B37" s="142" t="s">
        <v>201</v>
      </c>
      <c r="C37" s="145" t="s">
        <v>202</v>
      </c>
      <c r="D37" s="145" t="s">
        <v>203</v>
      </c>
      <c r="E37" s="147">
        <v>135000</v>
      </c>
    </row>
    <row r="38" spans="1:5" ht="24.75" customHeight="1">
      <c r="A38" s="142">
        <v>32</v>
      </c>
      <c r="B38" s="142" t="s">
        <v>204</v>
      </c>
      <c r="C38" s="145" t="s">
        <v>206</v>
      </c>
      <c r="D38" s="145" t="s">
        <v>110</v>
      </c>
      <c r="E38" s="147">
        <v>1000000</v>
      </c>
    </row>
    <row r="39" spans="1:5" ht="24.75" customHeight="1">
      <c r="A39" s="142">
        <v>33</v>
      </c>
      <c r="B39" s="142" t="s">
        <v>207</v>
      </c>
      <c r="C39" s="145" t="s">
        <v>209</v>
      </c>
      <c r="D39" s="145" t="s">
        <v>127</v>
      </c>
      <c r="E39" s="147">
        <v>500000</v>
      </c>
    </row>
    <row r="40" spans="1:5" ht="24.75" customHeight="1">
      <c r="A40" s="142">
        <v>34</v>
      </c>
      <c r="B40" s="142" t="s">
        <v>210</v>
      </c>
      <c r="C40" s="145" t="s">
        <v>211</v>
      </c>
      <c r="D40" s="145" t="s">
        <v>212</v>
      </c>
      <c r="E40" s="147">
        <v>5000000</v>
      </c>
    </row>
    <row r="41" spans="1:5" ht="24.75" customHeight="1">
      <c r="A41" s="142">
        <v>35</v>
      </c>
      <c r="B41" s="142" t="s">
        <v>213</v>
      </c>
      <c r="C41" s="145" t="s">
        <v>215</v>
      </c>
      <c r="D41" s="145" t="s">
        <v>106</v>
      </c>
      <c r="E41" s="147">
        <v>200000</v>
      </c>
    </row>
    <row r="42" spans="1:5" ht="24.75" customHeight="1">
      <c r="A42" s="142">
        <v>36</v>
      </c>
      <c r="B42" s="142" t="s">
        <v>216</v>
      </c>
      <c r="C42" s="145" t="s">
        <v>217</v>
      </c>
      <c r="D42" s="145" t="s">
        <v>106</v>
      </c>
      <c r="E42" s="147">
        <v>1000000</v>
      </c>
    </row>
    <row r="43" spans="1:5" ht="24.75" customHeight="1">
      <c r="A43" s="142">
        <v>37</v>
      </c>
      <c r="B43" s="142" t="s">
        <v>218</v>
      </c>
      <c r="C43" s="145" t="s">
        <v>219</v>
      </c>
      <c r="D43" s="145" t="s">
        <v>108</v>
      </c>
      <c r="E43" s="147">
        <v>1000000</v>
      </c>
    </row>
    <row r="44" spans="1:5" ht="24.75" customHeight="1">
      <c r="A44" s="142">
        <v>38</v>
      </c>
      <c r="B44" s="142" t="s">
        <v>220</v>
      </c>
      <c r="C44" s="145" t="s">
        <v>221</v>
      </c>
      <c r="D44" s="145" t="s">
        <v>106</v>
      </c>
      <c r="E44" s="147">
        <v>750000</v>
      </c>
    </row>
    <row r="45" spans="1:5" ht="24.75" customHeight="1">
      <c r="A45" s="142">
        <v>39</v>
      </c>
      <c r="B45" s="142" t="s">
        <v>222</v>
      </c>
      <c r="C45" s="145" t="s">
        <v>223</v>
      </c>
      <c r="D45" s="145" t="s">
        <v>224</v>
      </c>
      <c r="E45" s="147">
        <v>250000</v>
      </c>
    </row>
    <row r="46" spans="1:5" ht="24.75" customHeight="1">
      <c r="A46" s="142">
        <v>40</v>
      </c>
      <c r="B46" s="142" t="s">
        <v>228</v>
      </c>
      <c r="C46" s="145" t="s">
        <v>229</v>
      </c>
      <c r="D46" s="145" t="s">
        <v>108</v>
      </c>
      <c r="E46" s="147">
        <v>500000</v>
      </c>
    </row>
    <row r="47" spans="1:5" ht="24.75" customHeight="1">
      <c r="A47" s="142">
        <v>41</v>
      </c>
      <c r="B47" s="142" t="s">
        <v>230</v>
      </c>
      <c r="C47" s="145" t="s">
        <v>231</v>
      </c>
      <c r="D47" s="145" t="s">
        <v>106</v>
      </c>
      <c r="E47" s="147">
        <v>10000000</v>
      </c>
    </row>
    <row r="48" spans="1:5" ht="24.75" customHeight="1">
      <c r="A48" s="142">
        <v>42</v>
      </c>
      <c r="B48" s="142" t="s">
        <v>232</v>
      </c>
      <c r="C48" s="145" t="s">
        <v>234</v>
      </c>
      <c r="D48" s="145" t="s">
        <v>106</v>
      </c>
      <c r="E48" s="147">
        <v>5000000</v>
      </c>
    </row>
    <row r="49" spans="1:5" ht="24.75" customHeight="1">
      <c r="A49" s="142">
        <v>43</v>
      </c>
      <c r="B49" s="142" t="s">
        <v>235</v>
      </c>
      <c r="C49" s="145" t="s">
        <v>236</v>
      </c>
      <c r="D49" s="145" t="s">
        <v>106</v>
      </c>
      <c r="E49" s="147">
        <v>1000000</v>
      </c>
    </row>
    <row r="50" spans="1:5" ht="24.75" customHeight="1">
      <c r="A50" s="142">
        <v>44</v>
      </c>
      <c r="B50" s="142" t="s">
        <v>237</v>
      </c>
      <c r="C50" s="145" t="s">
        <v>238</v>
      </c>
      <c r="D50" s="145" t="s">
        <v>107</v>
      </c>
      <c r="E50" s="147">
        <v>500000</v>
      </c>
    </row>
    <row r="51" spans="1:5" ht="24.75" customHeight="1">
      <c r="A51" s="142">
        <v>45</v>
      </c>
      <c r="B51" s="142" t="s">
        <v>239</v>
      </c>
      <c r="C51" s="145" t="s">
        <v>241</v>
      </c>
      <c r="D51" s="145" t="s">
        <v>108</v>
      </c>
      <c r="E51" s="147">
        <v>2000000</v>
      </c>
    </row>
    <row r="52" spans="1:5" ht="24.75" customHeight="1">
      <c r="A52" s="142">
        <v>46</v>
      </c>
      <c r="B52" s="142" t="s">
        <v>242</v>
      </c>
      <c r="C52" s="145" t="s">
        <v>243</v>
      </c>
      <c r="D52" s="145" t="s">
        <v>110</v>
      </c>
      <c r="E52" s="147">
        <v>1700000</v>
      </c>
    </row>
    <row r="53" spans="1:5" ht="24.75" customHeight="1">
      <c r="A53" s="142">
        <v>47</v>
      </c>
      <c r="B53" s="143">
        <v>42009.061111111114</v>
      </c>
      <c r="C53" s="145" t="s">
        <v>244</v>
      </c>
      <c r="D53" s="145" t="s">
        <v>108</v>
      </c>
      <c r="E53" s="147">
        <v>500000</v>
      </c>
    </row>
    <row r="54" spans="1:5" ht="24.75" customHeight="1">
      <c r="A54" s="142">
        <v>48</v>
      </c>
      <c r="B54" s="143">
        <v>42009.53125</v>
      </c>
      <c r="C54" s="145">
        <v>7075336138</v>
      </c>
      <c r="D54" s="145" t="s">
        <v>113</v>
      </c>
      <c r="E54" s="147">
        <v>11332.54</v>
      </c>
    </row>
    <row r="55" spans="1:5" ht="24.75" customHeight="1">
      <c r="A55" s="151" t="s">
        <v>247</v>
      </c>
      <c r="B55" s="152"/>
      <c r="C55" s="152"/>
      <c r="D55" s="152"/>
      <c r="E55" s="154">
        <f>SUM(E7:E54)</f>
        <v>102738332.54</v>
      </c>
    </row>
    <row r="56" spans="1:5" ht="24.75" customHeight="1">
      <c r="A56" s="153" t="s">
        <v>128</v>
      </c>
      <c r="B56" s="152"/>
      <c r="C56" s="152"/>
      <c r="D56" s="152"/>
      <c r="E56" s="152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sheetProtection/>
  <mergeCells count="7">
    <mergeCell ref="A1:E1"/>
    <mergeCell ref="A2:B2"/>
    <mergeCell ref="C2:D2"/>
    <mergeCell ref="A3:B3"/>
    <mergeCell ref="C3:D3"/>
    <mergeCell ref="A4:B4"/>
    <mergeCell ref="C4:D4"/>
  </mergeCells>
  <hyperlinks>
    <hyperlink ref="A55" r:id="rId1" display="javascript:openwindow('?cmd=CMD_REK_PRINT&amp;MY_ACC=7075336138&amp;BAL=0&amp;CUR=IDR&amp;DATE_FROM_DD=01&amp;DATE_FROM_MM=04&amp;DATE_FROM_YY=2015&amp;DATE_UNTIL_DD=31&amp;DATE_UNTIL_MM=04&amp;DATE_UNTIL_YY=2015&amp;mode=2','trnprint_')"/>
  </hyperlinks>
  <printOptions horizontalCentered="1"/>
  <pageMargins left="0.2" right="0.2" top="0.5" bottom="0.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8</cp:lastModifiedBy>
  <cp:lastPrinted>2015-06-13T02:45:42Z</cp:lastPrinted>
  <dcterms:created xsi:type="dcterms:W3CDTF">2015-01-21T09:48:22Z</dcterms:created>
  <dcterms:modified xsi:type="dcterms:W3CDTF">2015-09-18T05:06:37Z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